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60" windowHeight="6810" activeTab="11"/>
  </bookViews>
  <sheets>
    <sheet name="ПФХД стр. 1_3" sheetId="1" r:id="rId1"/>
    <sheet name="ПФХД стр. 4_5" sheetId="2" r:id="rId2"/>
    <sheet name="поступления" sheetId="3" r:id="rId3"/>
    <sheet name="стр.1_2" sheetId="4" r:id="rId4"/>
    <sheet name="стр.6_7" sheetId="5" r:id="rId5"/>
    <sheet name="стр.17_18" sheetId="6" r:id="rId6"/>
    <sheet name="стр.19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5">'стр.17_18'!$5:$8</definedName>
    <definedName name="_xlnm.Print_Titles" localSheetId="6">'стр.19'!$4:$7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3">'стр.1_2'!$A$1:$EC$23</definedName>
    <definedName name="_xlnm.Print_Area" localSheetId="5">'стр.17_18'!$A$1:$DT$18</definedName>
    <definedName name="_xlnm.Print_Area" localSheetId="6">'стр.19'!$A$1:$DU$11</definedName>
    <definedName name="_xlnm.Print_Area" localSheetId="7">'стр.20'!$A$1:$EB$11</definedName>
    <definedName name="_xlnm.Print_Area" localSheetId="8">'стр.21_23'!$A$1:$DT$45</definedName>
    <definedName name="_xlnm.Print_Area" localSheetId="9">'стр.24'!$A$1:$EH$40</definedName>
    <definedName name="_xlnm.Print_Area" localSheetId="10">'стр.25'!$A$1:$EH$17</definedName>
    <definedName name="_xlnm.Print_Area" localSheetId="11">'стр.26'!$A$1:$EH$11</definedName>
    <definedName name="_xlnm.Print_Area" localSheetId="4">'стр.6_7'!$A$1:$DV$25</definedName>
  </definedNames>
  <calcPr fullCalcOnLoad="1"/>
</workbook>
</file>

<file path=xl/sharedStrings.xml><?xml version="1.0" encoding="utf-8"?>
<sst xmlns="http://schemas.openxmlformats.org/spreadsheetml/2006/main" count="1270" uniqueCount="445">
  <si>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</si>
  <si>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</si>
  <si>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</si>
  <si>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</si>
  <si>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</si>
  <si>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</si>
  <si>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</si>
  <si>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</si>
  <si>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</si>
  <si>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</si>
  <si>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</si>
  <si>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</si>
  <si>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</si>
  <si>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</si>
  <si>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</si>
  <si>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</si>
  <si>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</si>
  <si>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</si>
  <si>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</si>
  <si>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</si>
  <si>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</si>
  <si>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</si>
  <si>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</si>
  <si>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</si>
  <si>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</si>
  <si>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</si>
  <si>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</si>
  <si>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</si>
  <si>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</si>
  <si>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</si>
  <si>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</si>
  <si>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</si>
  <si>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</si>
  <si>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</si>
  <si>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</si>
  <si>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</si>
  <si>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</si>
  <si>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</si>
  <si>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1.1.1</t>
  </si>
  <si>
    <t>По объектам: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</si>
  <si>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</si>
  <si>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</si>
  <si>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</si>
  <si>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</si>
  <si>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</si>
  <si>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</si>
  <si>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</si>
  <si>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</si>
  <si>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</si>
  <si>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</si>
  <si>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</si>
  <si>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</si>
  <si>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</si>
  <si>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</si>
  <si>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</si>
  <si>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</si>
  <si>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</si>
  <si>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</si>
  <si>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</si>
  <si>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</si>
  <si>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</si>
  <si>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</si>
  <si>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</si>
  <si>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</si>
  <si>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</si>
  <si>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</si>
  <si>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</si>
  <si>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</si>
  <si>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</si>
  <si>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</si>
  <si>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</si>
  <si>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</si>
  <si>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</si>
  <si>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</si>
  <si>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</si>
  <si>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</si>
  <si>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</si>
  <si>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</si>
  <si>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</si>
  <si>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</si>
  <si>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</si>
  <si>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</si>
  <si>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</si>
  <si>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</si>
  <si>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</si>
  <si>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</si>
  <si>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</si>
  <si>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</si>
  <si>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</si>
  <si>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</si>
  <si>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</si>
  <si>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</si>
  <si>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</si>
  <si>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</si>
  <si>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</si>
  <si>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</si>
  <si>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</si>
  <si>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</si>
  <si>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</si>
  <si>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</si>
  <si>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</si>
  <si>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</si>
  <si>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</si>
  <si>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</si>
  <si>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</si>
  <si>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</si>
  <si>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</si>
  <si>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</si>
  <si>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</si>
  <si>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</si>
  <si>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</si>
  <si>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</si>
  <si>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</si>
  <si>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</si>
  <si>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</si>
  <si>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</si>
  <si>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</si>
  <si>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</si>
  <si>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</si>
  <si>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</si>
  <si>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</si>
  <si>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субсидии</t>
  </si>
  <si>
    <t>Отраслевой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</si>
  <si>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</si>
  <si>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</si>
  <si>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</si>
  <si>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</si>
  <si>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</si>
  <si>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9</t>
  </si>
  <si>
    <t>10</t>
  </si>
  <si>
    <t>0001</t>
  </si>
  <si>
    <t>х</t>
  </si>
  <si>
    <t>0002</t>
  </si>
  <si>
    <t>Доходы, всего:</t>
  </si>
  <si>
    <t>1000</t>
  </si>
  <si>
    <t>1200</t>
  </si>
  <si>
    <t>130</t>
  </si>
  <si>
    <t>1210</t>
  </si>
  <si>
    <t>1400</t>
  </si>
  <si>
    <t>150</t>
  </si>
  <si>
    <t>1410</t>
  </si>
  <si>
    <t>1981</t>
  </si>
  <si>
    <t>510</t>
  </si>
  <si>
    <t>Расходы, всего</t>
  </si>
  <si>
    <t>2000</t>
  </si>
  <si>
    <t>2100</t>
  </si>
  <si>
    <t>2110</t>
  </si>
  <si>
    <t>111</t>
  </si>
  <si>
    <t>2140</t>
  </si>
  <si>
    <t>119</t>
  </si>
  <si>
    <t>2141</t>
  </si>
  <si>
    <t>131</t>
  </si>
  <si>
    <t>2600</t>
  </si>
  <si>
    <t>2640</t>
  </si>
  <si>
    <t>244</t>
  </si>
  <si>
    <t>3000</t>
  </si>
  <si>
    <t>100</t>
  </si>
  <si>
    <t>4000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</si>
  <si>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</si>
  <si>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</si>
  <si>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</si>
  <si>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</si>
  <si>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</si>
  <si>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</si>
  <si>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26300</t>
  </si>
  <si>
    <t>26310</t>
  </si>
  <si>
    <t>26310.1</t>
  </si>
  <si>
    <t>26400</t>
  </si>
  <si>
    <t>26410</t>
  </si>
  <si>
    <t>26411</t>
  </si>
  <si>
    <t>26420</t>
  </si>
  <si>
    <t>26421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</si>
  <si>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</si>
  <si>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</si>
  <si>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</si>
  <si>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</si>
  <si>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</si>
  <si>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</si>
  <si>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</si>
  <si>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</si>
  <si>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</si>
  <si>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</si>
  <si>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</si>
  <si>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</si>
  <si>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</si>
  <si>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</si>
  <si>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</si>
  <si>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</si>
  <si>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</si>
  <si>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</si>
  <si>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</si>
  <si>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</si>
  <si>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</si>
  <si>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</si>
  <si>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</si>
  <si>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</si>
  <si>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</si>
  <si>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</si>
  <si>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</si>
  <si>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</si>
  <si>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</si>
  <si>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</si>
  <si>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</si>
  <si>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</si>
  <si>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</si>
  <si>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</si>
  <si>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</si>
  <si>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</si>
  <si>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</si>
  <si>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</si>
  <si>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</si>
  <si>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</si>
  <si>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</si>
  <si>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</si>
  <si>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</si>
  <si>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</si>
  <si>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</si>
  <si>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</si>
  <si>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</si>
  <si>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в процентах     (гр.9 / гр.8*100%)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</si>
  <si>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</si>
  <si>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</si>
  <si>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</si>
  <si>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</si>
  <si>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</si>
  <si>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</si>
  <si>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</si>
  <si>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</si>
  <si>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</si>
  <si>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</si>
  <si>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</si>
  <si>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</si>
  <si>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</si>
  <si>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</si>
  <si>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</si>
  <si>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</si>
  <si>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</si>
  <si>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</si>
  <si>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</si>
  <si>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</si>
  <si>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</si>
  <si>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</si>
  <si>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</si>
  <si>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</si>
  <si>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</si>
  <si>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</si>
  <si>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</si>
  <si>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</si>
  <si>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</si>
  <si>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</si>
  <si>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</si>
  <si>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</si>
  <si>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</si>
  <si>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</si>
  <si>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</si>
  <si>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</si>
  <si>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</si>
  <si>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</si>
  <si>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</si>
  <si>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</si>
  <si>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</si>
  <si>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</si>
  <si>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</si>
  <si>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</si>
  <si>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</si>
  <si>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</si>
  <si>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</si>
  <si>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</si>
  <si>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</si>
  <si>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</si>
  <si>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</si>
  <si>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</si>
  <si>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</si>
  <si>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</si>
  <si>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</si>
  <si>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</si>
  <si>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канцелярские товары</t>
  </si>
  <si>
    <t>шт</t>
  </si>
  <si>
    <t>хозяйственные товары</t>
  </si>
  <si>
    <t xml:space="preserve">прочие </t>
  </si>
  <si>
    <t>производственный инвентарь</t>
  </si>
  <si>
    <t>хозяйственный инвентарь</t>
  </si>
  <si>
    <t>Возмещение коммунальных услуг</t>
  </si>
  <si>
    <t>руб</t>
  </si>
  <si>
    <t>Оплата ЦентрИнформ</t>
  </si>
  <si>
    <t>Иные расходы, включаемые в фонд оплаты труда (Стимулирующие выплаты)</t>
  </si>
  <si>
    <t>Педагогические работники классн руков ФБ</t>
  </si>
  <si>
    <t>Педагогические работники классное руков ФБ</t>
  </si>
  <si>
    <t>1.5</t>
  </si>
  <si>
    <t>1.6</t>
  </si>
  <si>
    <t>1.7</t>
  </si>
  <si>
    <t>1.8</t>
  </si>
  <si>
    <t>заправка картриджей</t>
  </si>
  <si>
    <t>3,2</t>
  </si>
  <si>
    <t>Приобретение ЭЦП, антивирусн программы</t>
  </si>
  <si>
    <t>Прочие работы, услуги в т.ч</t>
  </si>
  <si>
    <t>4.3</t>
  </si>
  <si>
    <t>4.4</t>
  </si>
  <si>
    <t>оплата договора по медицинским осмотрам</t>
  </si>
  <si>
    <t>Оплата по договорам на возмещение по организации бесплатного питания</t>
  </si>
  <si>
    <t>Оплата услуг охраны, всего</t>
  </si>
  <si>
    <t>Отделение школы Токсовское шоссе д.2 (2023 г.)</t>
  </si>
  <si>
    <t>Оплата договоров по курсам повышения квалификации услуги по обучению и переподготовки специалистов;</t>
  </si>
  <si>
    <t>Директор</t>
  </si>
  <si>
    <t>Абрамов В.Б</t>
  </si>
  <si>
    <t>Кутукова Е.В</t>
  </si>
  <si>
    <t>88137051429</t>
  </si>
  <si>
    <t>Субсидия на финансовое обеспечение выполнения государственного (муниципального) задания за счет средств бюджета публично-правового образования, создавшее учреждение</t>
  </si>
  <si>
    <t>Целевые субсидии</t>
  </si>
  <si>
    <t>подвоз обучающихся</t>
  </si>
  <si>
    <t xml:space="preserve">Услуги клининга </t>
  </si>
  <si>
    <t>Раздел 2. Сведения по выплатам на закупки товаров, работ, услуг</t>
  </si>
  <si>
    <t>Код по бюджетной классификации</t>
  </si>
  <si>
    <t>Уникальный 
код</t>
  </si>
  <si>
    <t>на 2023 г</t>
  </si>
  <si>
    <t>на 2024 г</t>
  </si>
  <si>
    <t>на 2025 г</t>
  </si>
  <si>
    <t>Выплаты на закупку товаров, работ, услуг, всего</t>
  </si>
  <si>
    <t/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</si>
  <si>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</si>
  <si>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 xml:space="preserve">  в том числе: в соответствии с Федеральным законом № 44-ФЗ</t>
  </si>
  <si>
    <t>1.1.1.1</t>
  </si>
  <si>
    <t xml:space="preserve">   из них: 9.1.</t>
  </si>
  <si>
    <t>2022</t>
  </si>
  <si>
    <t>0000000000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</si>
  <si>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</si>
  <si>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</si>
  <si>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1.2.1.1</t>
  </si>
  <si>
    <t xml:space="preserve">   в том числе: в соответствии с Федеральным законом № 44-ФЗ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</si>
  <si>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</si>
  <si>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</si>
  <si>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</si>
  <si>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1.2.2.1</t>
  </si>
  <si>
    <t>1.2.2.1.1</t>
  </si>
  <si>
    <t xml:space="preserve">    из них: 9.1.</t>
  </si>
  <si>
    <t>26421.1</t>
  </si>
  <si>
    <t xml:space="preserve"> в том числе по году начала закупки:</t>
  </si>
  <si>
    <t>29</t>
  </si>
  <si>
    <t>декабря</t>
  </si>
  <si>
    <t xml:space="preserve">      (подпись)</t>
  </si>
  <si>
    <t>План финансово-хозяйственной деятельности на 2023 г.</t>
  </si>
  <si>
    <t>и плановый период 2024 и 2025 годов</t>
  </si>
  <si>
    <t>41390166</t>
  </si>
  <si>
    <t>Комитет по образованию администрации МО "Всеволожский муниципальный район" Ленинградской области</t>
  </si>
  <si>
    <t>015</t>
  </si>
  <si>
    <t>41320293</t>
  </si>
  <si>
    <t>4703031521</t>
  </si>
  <si>
    <t>Муниципальное общеобразовательное учреждение "Всеволожская открытая (сменная) общеобразовательная школа № 2"</t>
  </si>
  <si>
    <t>470301001</t>
  </si>
  <si>
    <t>Код по бюджетной классификации Российской Федерации</t>
  </si>
  <si>
    <t>Аналитический код</t>
  </si>
  <si>
    <t>КВФО</t>
  </si>
  <si>
    <t>КОСГУ</t>
  </si>
  <si>
    <t>Аналитическая группа</t>
  </si>
  <si>
    <t>КФСР</t>
  </si>
  <si>
    <t>КЦСР</t>
  </si>
  <si>
    <t>Остаток средств на начало текущего финансового года</t>
  </si>
  <si>
    <t>Остаток средств на конец текущего финансового года</t>
  </si>
  <si>
    <t>000</t>
  </si>
  <si>
    <t>0000000000000000000000000</t>
  </si>
  <si>
    <t>00000000000000000</t>
  </si>
  <si>
    <t>0</t>
  </si>
  <si>
    <t>0000</t>
  </si>
  <si>
    <t xml:space="preserve">   доходы от оказания услуг, работ, компенсации затрат учреждений, всего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</si>
  <si>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</si>
  <si>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</si>
  <si>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015012051</t>
  </si>
  <si>
    <t>01500000000005000</t>
  </si>
  <si>
    <t>015012420</t>
  </si>
  <si>
    <t>01500000000004000</t>
  </si>
  <si>
    <t>015012521</t>
  </si>
  <si>
    <t>015012522</t>
  </si>
  <si>
    <t xml:space="preserve">   безвозмездные денежные поступления, всего</t>
  </si>
  <si>
    <t xml:space="preserve">      целевые субсидии</t>
  </si>
  <si>
    <t>152</t>
  </si>
  <si>
    <t xml:space="preserve">         целевые субсидии</t>
  </si>
  <si>
    <t>015112074</t>
  </si>
  <si>
    <t>015112177</t>
  </si>
  <si>
    <t>Увеличение остатков денежных средств за счет возврата дебиторской задолженности прошлых лет</t>
  </si>
  <si>
    <t>015012410</t>
  </si>
  <si>
    <t>Прочие выплаты, всего</t>
  </si>
  <si>
    <t xml:space="preserve">   в том числе: на выплаты персоналу, всего</t>
  </si>
  <si>
    <t xml:space="preserve">      в том числе: оплата труда</t>
  </si>
  <si>
    <t xml:space="preserve">         Заработная плата</t>
  </si>
  <si>
    <t>211</t>
  </si>
  <si>
    <t>01500000005000211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</si>
  <si>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</si>
  <si>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</si>
  <si>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</si>
  <si>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</si>
  <si>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</si>
  <si>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Начисления на выплаты по оплате труда</t>
  </si>
  <si>
    <t>213</t>
  </si>
  <si>
    <t>01500000004000213</t>
  </si>
  <si>
    <t>01500000005000213</t>
  </si>
  <si>
    <t xml:space="preserve">   расходы на закупку товаров, работ, услуг, всего</t>
  </si>
  <si>
    <t xml:space="preserve">      прочую закупку товаров, работ и услуг, всего</t>
  </si>
  <si>
    <t xml:space="preserve">         Коммунальные услуги</t>
  </si>
  <si>
    <t>223</t>
  </si>
  <si>
    <t>01500000004000223</t>
  </si>
  <si>
    <t xml:space="preserve">         Прочие работы, услуги</t>
  </si>
  <si>
    <t>226</t>
  </si>
  <si>
    <t>01500000004000226</t>
  </si>
  <si>
    <t xml:space="preserve">         Работы, услуги по содержанию имущества</t>
  </si>
  <si>
    <t>225</t>
  </si>
  <si>
    <t>01500000004000225</t>
  </si>
  <si>
    <t>01500000005000225</t>
  </si>
  <si>
    <t xml:space="preserve">         Транспортные услуги</t>
  </si>
  <si>
    <t>222</t>
  </si>
  <si>
    <t xml:space="preserve">         Увеличение стоимости основных средств</t>
  </si>
  <si>
    <t>310</t>
  </si>
  <si>
    <t>01500000004000310</t>
  </si>
  <si>
    <t>01500000005000310</t>
  </si>
  <si>
    <t xml:space="preserve">         Увеличение стоимости прочих материальных запасов</t>
  </si>
  <si>
    <t>346</t>
  </si>
  <si>
    <t>01500000004000346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</si>
  <si>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</si>
  <si>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</si>
  <si>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</si>
  <si>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 xml:space="preserve">         Услуги связи</t>
  </si>
  <si>
    <t>221</t>
  </si>
  <si>
    <t>01500000004000221</t>
  </si>
  <si>
    <t>01500000005000221</t>
  </si>
  <si>
    <t>Выплаты, уменьшающие доход, всего</t>
  </si>
  <si>
    <t>22</t>
  </si>
  <si>
    <t>Сертификат:</t>
  </si>
  <si>
    <t>Утверждаю</t>
  </si>
  <si>
    <t>Серийный номер сертификата:7DB66A45D27361C67F26EF1D291BF96B</t>
  </si>
  <si>
    <t>Субъект сертификата:Абрамов Владимир Борисович</t>
  </si>
  <si>
    <t>(наименование должности уполномоченного лица)</t>
  </si>
  <si>
    <t>Действителен с:24.08.2022 07:27</t>
  </si>
  <si>
    <t>МОУ "ВОСОШ  № 2"</t>
  </si>
  <si>
    <t>Действителен по:17.11.2023 07:27</t>
  </si>
  <si>
    <t>(наименование органа - учредителя (учреждения)</t>
  </si>
  <si>
    <r>
      <t>_______________</t>
    </r>
    <r>
      <rPr>
        <b/>
        <sz val="10"/>
        <color indexed="8"/>
        <rFont val="Times New Roman"/>
        <family val="1"/>
      </rPr>
      <t>В.Б Абрамов</t>
    </r>
  </si>
  <si>
    <t>"29" декабря  2022 г.</t>
  </si>
  <si>
    <t>29.12.2022</t>
  </si>
  <si>
    <t xml:space="preserve">                     от "29" декабря 2022 г.</t>
  </si>
  <si>
    <t>Главный бухгалтер</t>
  </si>
  <si>
    <t>Директор муниципального учреждения "Центр экономики и финансов бюджетных учреждений" муниципального образования "Всеволожский муниципальный район" Ленинградской области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</si>
  <si>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</si>
  <si>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</si>
  <si>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</si>
  <si>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М.А. Фролова</t>
  </si>
  <si>
    <t>Действителен по:17.08.2023 14:57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</si>
</sst>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7"/>
      <color indexed="8"/>
      <name val="Times New Roman"/>
      <family val="0"/>
    </font>
    <font>
      <sz val="10"/>
      <color indexed="63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center" vertical="top"/>
    </xf>
    <xf numFmtId="0" fontId="19" fillId="0" borderId="15" xfId="0" applyNumberFormat="1" applyFont="1" applyFill="1" applyBorder="1" applyAlignment="1">
      <alignment horizontal="left" wrapText="1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right"/>
    </xf>
    <xf numFmtId="0" fontId="28" fillId="0" borderId="15" xfId="0" applyNumberFormat="1" applyFont="1" applyFill="1" applyBorder="1" applyAlignment="1">
      <alignment horizontal="left" wrapText="1"/>
    </xf>
    <xf numFmtId="49" fontId="28" fillId="0" borderId="20" xfId="0" applyNumberFormat="1" applyFont="1" applyFill="1" applyBorder="1" applyAlignment="1">
      <alignment horizontal="center"/>
    </xf>
    <xf numFmtId="49" fontId="28" fillId="0" borderId="21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 wrapText="1"/>
    </xf>
    <xf numFmtId="49" fontId="19" fillId="0" borderId="15" xfId="0" applyNumberFormat="1" applyFont="1" applyFill="1" applyBorder="1" applyAlignment="1">
      <alignment horizontal="left" wrapText="1" indent="2"/>
    </xf>
    <xf numFmtId="49" fontId="19" fillId="0" borderId="20" xfId="0" applyNumberFormat="1" applyFont="1" applyFill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23" xfId="0" applyNumberFormat="1" applyFont="1" applyFill="1" applyBorder="1" applyAlignment="1">
      <alignment horizontal="center" vertical="top"/>
    </xf>
    <xf numFmtId="49" fontId="19" fillId="0" borderId="24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center" vertical="top"/>
    </xf>
    <xf numFmtId="0" fontId="19" fillId="0" borderId="25" xfId="0" applyNumberFormat="1" applyFont="1" applyFill="1" applyBorder="1" applyAlignment="1">
      <alignment horizontal="left"/>
    </xf>
    <xf numFmtId="0" fontId="19" fillId="0" borderId="26" xfId="0" applyNumberFormat="1" applyFont="1" applyFill="1" applyBorder="1" applyAlignment="1">
      <alignment horizontal="left"/>
    </xf>
    <xf numFmtId="0" fontId="19" fillId="0" borderId="27" xfId="0" applyNumberFormat="1" applyFont="1" applyFill="1" applyBorder="1" applyAlignment="1">
      <alignment horizontal="left"/>
    </xf>
    <xf numFmtId="0" fontId="19" fillId="0" borderId="28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center" vertical="top"/>
    </xf>
    <xf numFmtId="0" fontId="20" fillId="0" borderId="28" xfId="0" applyNumberFormat="1" applyFont="1" applyFill="1" applyBorder="1" applyAlignment="1">
      <alignment horizontal="center" vertical="top"/>
    </xf>
    <xf numFmtId="0" fontId="19" fillId="0" borderId="29" xfId="0" applyNumberFormat="1" applyFont="1" applyFill="1" applyBorder="1" applyAlignment="1">
      <alignment horizontal="left"/>
    </xf>
    <xf numFmtId="0" fontId="19" fillId="0" borderId="30" xfId="0" applyNumberFormat="1" applyFont="1" applyFill="1" applyBorder="1" applyAlignment="1">
      <alignment horizontal="left"/>
    </xf>
    <xf numFmtId="0" fontId="19" fillId="0" borderId="31" xfId="0" applyNumberFormat="1" applyFont="1" applyFill="1" applyBorder="1" applyAlignment="1">
      <alignment horizontal="left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left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49" fontId="19" fillId="0" borderId="36" xfId="0" applyNumberFormat="1" applyFont="1" applyFill="1" applyBorder="1" applyAlignment="1">
      <alignment horizontal="left" wrapText="1"/>
    </xf>
    <xf numFmtId="0" fontId="28" fillId="0" borderId="0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>
      <alignment horizontal="left"/>
    </xf>
    <xf numFmtId="49" fontId="64" fillId="0" borderId="0" xfId="0" applyNumberFormat="1" applyFont="1" applyFill="1" applyBorder="1" applyAlignment="1">
      <alignment horizontal="left"/>
    </xf>
    <xf numFmtId="0" fontId="20" fillId="0" borderId="37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center" wrapText="1"/>
    </xf>
    <xf numFmtId="49" fontId="21" fillId="0" borderId="36" xfId="0" applyNumberFormat="1" applyFont="1" applyFill="1" applyBorder="1" applyAlignment="1">
      <alignment horizontal="center" wrapText="1"/>
    </xf>
    <xf numFmtId="49" fontId="23" fillId="0" borderId="36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wrapText="1"/>
    </xf>
    <xf numFmtId="0" fontId="25" fillId="0" borderId="36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horizontal="center" wrapText="1"/>
    </xf>
    <xf numFmtId="0" fontId="19" fillId="0" borderId="38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 horizontal="center"/>
    </xf>
    <xf numFmtId="0" fontId="19" fillId="0" borderId="27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49" fontId="19" fillId="0" borderId="36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9" fontId="19" fillId="0" borderId="36" xfId="0" applyNumberFormat="1" applyFont="1" applyFill="1" applyBorder="1" applyAlignment="1">
      <alignment horizontal="left"/>
    </xf>
    <xf numFmtId="49" fontId="19" fillId="0" borderId="36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>
      <alignment horizontal="right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top"/>
    </xf>
    <xf numFmtId="0" fontId="20" fillId="0" borderId="40" xfId="0" applyNumberFormat="1" applyFont="1" applyFill="1" applyBorder="1" applyAlignment="1">
      <alignment horizontal="center" vertical="top"/>
    </xf>
    <xf numFmtId="0" fontId="20" fillId="0" borderId="41" xfId="0" applyNumberFormat="1" applyFont="1" applyFill="1" applyBorder="1" applyAlignment="1">
      <alignment horizontal="center" vertical="top"/>
    </xf>
    <xf numFmtId="49" fontId="19" fillId="0" borderId="15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left" wrapText="1" indent="1"/>
    </xf>
    <xf numFmtId="0" fontId="19" fillId="0" borderId="15" xfId="0" applyNumberFormat="1" applyFont="1" applyFill="1" applyBorder="1" applyAlignment="1">
      <alignment horizontal="left" indent="1"/>
    </xf>
    <xf numFmtId="49" fontId="19" fillId="0" borderId="20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9" fontId="28" fillId="0" borderId="32" xfId="0" applyNumberFormat="1" applyFont="1" applyFill="1" applyBorder="1" applyAlignment="1">
      <alignment horizontal="center"/>
    </xf>
    <xf numFmtId="0" fontId="28" fillId="0" borderId="21" xfId="0" applyNumberFormat="1" applyFont="1" applyFill="1" applyBorder="1" applyAlignment="1">
      <alignment horizontal="left"/>
    </xf>
    <xf numFmtId="0" fontId="28" fillId="0" borderId="15" xfId="0" applyNumberFormat="1" applyFont="1" applyFill="1" applyBorder="1" applyAlignment="1">
      <alignment horizontal="left"/>
    </xf>
    <xf numFmtId="49" fontId="28" fillId="0" borderId="17" xfId="0" applyNumberFormat="1" applyFont="1" applyFill="1" applyBorder="1" applyAlignment="1">
      <alignment horizontal="center"/>
    </xf>
    <xf numFmtId="49" fontId="28" fillId="0" borderId="42" xfId="0" applyNumberFormat="1" applyFont="1" applyFill="1" applyBorder="1" applyAlignment="1">
      <alignment horizontal="center"/>
    </xf>
    <xf numFmtId="49" fontId="28" fillId="0" borderId="4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top"/>
    </xf>
    <xf numFmtId="49" fontId="19" fillId="0" borderId="32" xfId="0" applyNumberFormat="1" applyFont="1" applyFill="1" applyBorder="1" applyAlignment="1">
      <alignment horizontal="center" vertical="top"/>
    </xf>
    <xf numFmtId="49" fontId="19" fillId="0" borderId="23" xfId="0" applyNumberFormat="1" applyFont="1" applyFill="1" applyBorder="1" applyAlignment="1">
      <alignment horizontal="center" vertical="top"/>
    </xf>
    <xf numFmtId="49" fontId="19" fillId="0" borderId="44" xfId="0" applyNumberFormat="1" applyFont="1" applyFill="1" applyBorder="1" applyAlignment="1">
      <alignment horizontal="center" vertical="top"/>
    </xf>
    <xf numFmtId="49" fontId="19" fillId="0" borderId="45" xfId="0" applyNumberFormat="1" applyFont="1" applyFill="1" applyBorder="1" applyAlignment="1">
      <alignment horizontal="center" vertical="top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47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19" fillId="0" borderId="48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horizontal="center" vertical="center"/>
    </xf>
    <xf numFmtId="0" fontId="19" fillId="0" borderId="47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2" xfId="0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74" fontId="3" fillId="0" borderId="21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174" fontId="3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21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174" fontId="3" fillId="0" borderId="3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49" fontId="3" fillId="0" borderId="21" xfId="0" applyNumberFormat="1" applyFont="1" applyBorder="1" applyAlignment="1">
      <alignment horizontal="left" vertical="distributed" readingOrder="1"/>
    </xf>
    <xf numFmtId="49" fontId="0" fillId="0" borderId="15" xfId="0" applyNumberFormat="1" applyBorder="1" applyAlignment="1">
      <alignment horizontal="left" vertical="distributed" readingOrder="1"/>
    </xf>
    <xf numFmtId="49" fontId="0" fillId="0" borderId="32" xfId="0" applyNumberFormat="1" applyBorder="1" applyAlignment="1">
      <alignment horizontal="left" vertical="distributed" readingOrder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32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32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3" fontId="3" fillId="0" borderId="21" xfId="60" applyFont="1" applyFill="1" applyBorder="1" applyAlignment="1">
      <alignment horizontal="center" vertical="center"/>
    </xf>
    <xf numFmtId="43" fontId="3" fillId="0" borderId="15" xfId="60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left" vertical="center" wrapText="1"/>
    </xf>
    <xf numFmtId="0" fontId="11" fillId="0" borderId="32" xfId="0" applyNumberFormat="1" applyFont="1" applyBorder="1" applyAlignment="1">
      <alignment horizontal="left" vertical="center" wrapText="1"/>
    </xf>
    <xf numFmtId="173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43" fontId="11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3" fontId="3" fillId="0" borderId="32" xfId="6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73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32" xfId="0" applyNumberFormat="1" applyFont="1" applyFill="1" applyBorder="1" applyAlignment="1">
      <alignment horizontal="center" vertical="top"/>
    </xf>
    <xf numFmtId="0" fontId="11" fillId="0" borderId="2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2"/>
  <sheetViews>
    <sheetView view="pageBreakPreview" zoomScale="115" zoomScaleNormal="115" zoomScaleSheetLayoutView="115" zoomScalePageLayoutView="0" workbookViewId="0" topLeftCell="A70">
      <selection activeCell="A21" sqref="A21"/>
    </sheetView>
  </sheetViews>
  <sheetFormatPr defaultColWidth="9.00390625" defaultRowHeight="12.75"/>
  <cols>
    <col min="1" max="1" width="60.7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2.875" style="0" customWidth="1"/>
    <col min="6" max="6" width="15.625" style="0" customWidth="1"/>
    <col min="12" max="12" width="15.125" style="0" customWidth="1"/>
    <col min="13" max="14" width="12.75390625" style="0" customWidth="1"/>
    <col min="15" max="15" width="15.875" style="0" customWidth="1"/>
    <col min="17" max="17" width="14.25390625" style="0" customWidth="1"/>
  </cols>
  <sheetData>
    <row r="2" spans="1:15" ht="12.75">
      <c r="A2" s="25" t="s">
        <v>425</v>
      </c>
      <c r="N2" s="104" t="s">
        <v>426</v>
      </c>
      <c r="O2" s="104"/>
    </row>
    <row r="3" spans="1:17" ht="12.75">
      <c r="A3" s="26" t="s">
        <v>427</v>
      </c>
      <c r="N3" s="105" t="s">
        <v>303</v>
      </c>
      <c r="O3" s="105"/>
      <c r="P3" s="106"/>
      <c r="Q3" s="106"/>
    </row>
    <row r="4" spans="1:17" ht="16.5" customHeight="1">
      <c r="A4" s="26" t="s">
        <v>428</v>
      </c>
      <c r="N4" s="99" t="s">
        <v>429</v>
      </c>
      <c r="O4" s="99"/>
      <c r="P4" s="100"/>
      <c r="Q4" s="100"/>
    </row>
    <row r="5" spans="1:17" ht="15" customHeight="1">
      <c r="A5" s="26" t="s">
        <v>430</v>
      </c>
      <c r="N5" s="101" t="s">
        <v>431</v>
      </c>
      <c r="O5" s="102"/>
      <c r="P5" s="95"/>
      <c r="Q5" s="95"/>
    </row>
    <row r="6" spans="1:17" ht="16.5" customHeight="1">
      <c r="A6" s="26" t="s">
        <v>432</v>
      </c>
      <c r="N6" s="99" t="s">
        <v>433</v>
      </c>
      <c r="O6" s="99"/>
      <c r="P6" s="103"/>
      <c r="Q6" s="103"/>
    </row>
    <row r="7" spans="14:17" ht="19.5" customHeight="1">
      <c r="N7" s="93" t="s">
        <v>434</v>
      </c>
      <c r="O7" s="94"/>
      <c r="P7" s="95"/>
      <c r="Q7" s="95"/>
    </row>
    <row r="8" spans="14:17" ht="15" customHeight="1">
      <c r="N8" s="27" t="s">
        <v>339</v>
      </c>
      <c r="O8" s="28" t="s">
        <v>104</v>
      </c>
      <c r="P8" s="96"/>
      <c r="Q8" s="96"/>
    </row>
    <row r="9" spans="14:17" ht="12.75">
      <c r="N9" s="97" t="s">
        <v>435</v>
      </c>
      <c r="O9" s="97"/>
      <c r="P9" s="29"/>
      <c r="Q9" s="30"/>
    </row>
    <row r="10" spans="16:17" ht="12.75">
      <c r="P10" s="98"/>
      <c r="Q10" s="98"/>
    </row>
    <row r="11" spans="1:15" ht="12.75" customHeight="1">
      <c r="A11" s="83" t="s">
        <v>340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31"/>
    </row>
    <row r="12" spans="1:15" ht="12.75" customHeight="1">
      <c r="A12" s="83" t="s">
        <v>341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 t="s">
        <v>107</v>
      </c>
    </row>
    <row r="13" ht="13.5" thickBot="1">
      <c r="O13" s="85"/>
    </row>
    <row r="14" spans="2:15" ht="11.25" customHeight="1">
      <c r="B14" s="86"/>
      <c r="C14" s="87"/>
      <c r="D14" s="87"/>
      <c r="E14" s="78" t="s">
        <v>437</v>
      </c>
      <c r="F14" s="79"/>
      <c r="G14" s="79"/>
      <c r="N14" s="32" t="s">
        <v>108</v>
      </c>
      <c r="O14" s="33" t="s">
        <v>436</v>
      </c>
    </row>
    <row r="15" spans="1:15" ht="12.75">
      <c r="A15" s="34" t="s">
        <v>109</v>
      </c>
      <c r="N15" s="32" t="s">
        <v>110</v>
      </c>
      <c r="O15" s="35" t="s">
        <v>342</v>
      </c>
    </row>
    <row r="16" spans="1:15" ht="22.5" customHeight="1">
      <c r="A16" s="34" t="s">
        <v>111</v>
      </c>
      <c r="B16" s="88" t="s">
        <v>343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N16" s="32" t="s">
        <v>112</v>
      </c>
      <c r="O16" s="35" t="s">
        <v>344</v>
      </c>
    </row>
    <row r="17" spans="14:15" ht="12.75">
      <c r="N17" s="32" t="s">
        <v>110</v>
      </c>
      <c r="O17" s="35" t="s">
        <v>345</v>
      </c>
    </row>
    <row r="18" spans="14:15" ht="12.75">
      <c r="N18" s="32" t="s">
        <v>113</v>
      </c>
      <c r="O18" s="35" t="s">
        <v>346</v>
      </c>
    </row>
    <row r="19" spans="1:15" ht="22.5" customHeight="1">
      <c r="A19" s="34" t="s">
        <v>114</v>
      </c>
      <c r="B19" s="88" t="s">
        <v>347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32" t="s">
        <v>115</v>
      </c>
      <c r="O19" s="35" t="s">
        <v>348</v>
      </c>
    </row>
    <row r="20" spans="1:15" ht="13.5" thickBot="1">
      <c r="A20" s="34" t="s">
        <v>116</v>
      </c>
      <c r="N20" s="32" t="s">
        <v>117</v>
      </c>
      <c r="O20" s="36" t="s">
        <v>118</v>
      </c>
    </row>
    <row r="22" spans="1:15" ht="12.75">
      <c r="A22" s="89" t="s">
        <v>119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4" spans="1:15" ht="12.75" customHeight="1">
      <c r="A24" s="90" t="s">
        <v>36</v>
      </c>
      <c r="B24" s="80" t="s">
        <v>120</v>
      </c>
      <c r="C24" s="80" t="s">
        <v>349</v>
      </c>
      <c r="D24" s="80" t="s">
        <v>350</v>
      </c>
      <c r="E24" s="80" t="s">
        <v>121</v>
      </c>
      <c r="F24" s="80" t="s">
        <v>122</v>
      </c>
      <c r="G24" s="80" t="s">
        <v>351</v>
      </c>
      <c r="H24" s="80" t="s">
        <v>352</v>
      </c>
      <c r="I24" s="80" t="s">
        <v>353</v>
      </c>
      <c r="J24" s="80" t="s">
        <v>354</v>
      </c>
      <c r="K24" s="80" t="s">
        <v>355</v>
      </c>
      <c r="L24" s="73" t="s">
        <v>123</v>
      </c>
      <c r="M24" s="74"/>
      <c r="N24" s="74"/>
      <c r="O24" s="75"/>
    </row>
    <row r="25" spans="1:15" ht="21.75" customHeight="1">
      <c r="A25" s="9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37" t="s">
        <v>314</v>
      </c>
      <c r="M25" s="37" t="s">
        <v>315</v>
      </c>
      <c r="N25" s="37" t="s">
        <v>316</v>
      </c>
      <c r="O25" s="76" t="s">
        <v>124</v>
      </c>
    </row>
    <row r="26" spans="1:15" ht="33.75" customHeight="1">
      <c r="A26" s="9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38" t="s">
        <v>125</v>
      </c>
      <c r="M26" s="38" t="s">
        <v>126</v>
      </c>
      <c r="N26" s="38" t="s">
        <v>127</v>
      </c>
      <c r="O26" s="77"/>
    </row>
    <row r="27" spans="1:15" ht="13.5" thickBot="1">
      <c r="A27" s="39" t="s">
        <v>7</v>
      </c>
      <c r="B27" s="40" t="s">
        <v>8</v>
      </c>
      <c r="C27" s="40" t="s">
        <v>9</v>
      </c>
      <c r="D27" s="40" t="s">
        <v>10</v>
      </c>
      <c r="E27" s="40" t="s">
        <v>11</v>
      </c>
      <c r="F27" s="40" t="s">
        <v>14</v>
      </c>
      <c r="G27" s="40" t="s">
        <v>14</v>
      </c>
      <c r="H27" s="40" t="s">
        <v>14</v>
      </c>
      <c r="I27" s="40" t="s">
        <v>14</v>
      </c>
      <c r="J27" s="40" t="s">
        <v>14</v>
      </c>
      <c r="K27" s="40" t="s">
        <v>14</v>
      </c>
      <c r="L27" s="40" t="s">
        <v>51</v>
      </c>
      <c r="M27" s="40" t="s">
        <v>52</v>
      </c>
      <c r="N27" s="40" t="s">
        <v>128</v>
      </c>
      <c r="O27" s="41" t="s">
        <v>129</v>
      </c>
    </row>
    <row r="28" spans="1:15" ht="12.75">
      <c r="A28" s="42" t="s">
        <v>356</v>
      </c>
      <c r="B28" s="43" t="s">
        <v>130</v>
      </c>
      <c r="C28" s="44" t="s">
        <v>131</v>
      </c>
      <c r="D28" s="44" t="s">
        <v>131</v>
      </c>
      <c r="E28" s="44" t="s">
        <v>131</v>
      </c>
      <c r="F28" s="44" t="s">
        <v>131</v>
      </c>
      <c r="G28" s="44" t="s">
        <v>131</v>
      </c>
      <c r="H28" s="44" t="s">
        <v>131</v>
      </c>
      <c r="I28" s="44" t="s">
        <v>131</v>
      </c>
      <c r="J28" s="44" t="s">
        <v>131</v>
      </c>
      <c r="K28" s="44" t="s">
        <v>131</v>
      </c>
      <c r="L28" s="45"/>
      <c r="M28" s="45"/>
      <c r="N28" s="45"/>
      <c r="O28" s="46"/>
    </row>
    <row r="29" spans="1:15" ht="12.75">
      <c r="A29" s="42" t="s">
        <v>357</v>
      </c>
      <c r="B29" s="47" t="s">
        <v>132</v>
      </c>
      <c r="C29" s="48" t="s">
        <v>131</v>
      </c>
      <c r="D29" s="48" t="s">
        <v>131</v>
      </c>
      <c r="E29" s="48" t="s">
        <v>131</v>
      </c>
      <c r="F29" s="48" t="s">
        <v>131</v>
      </c>
      <c r="G29" s="48" t="s">
        <v>131</v>
      </c>
      <c r="H29" s="48" t="s">
        <v>131</v>
      </c>
      <c r="I29" s="48" t="s">
        <v>131</v>
      </c>
      <c r="J29" s="48" t="s">
        <v>131</v>
      </c>
      <c r="K29" s="48" t="s">
        <v>131</v>
      </c>
      <c r="L29" s="49"/>
      <c r="M29" s="49"/>
      <c r="N29" s="49"/>
      <c r="O29" s="50"/>
    </row>
    <row r="30" spans="1:15" ht="22.5">
      <c r="A30" s="51" t="s">
        <v>133</v>
      </c>
      <c r="B30" s="52" t="s">
        <v>134</v>
      </c>
      <c r="C30" s="53" t="s">
        <v>358</v>
      </c>
      <c r="D30" s="54" t="s">
        <v>358</v>
      </c>
      <c r="E30" s="54" t="s">
        <v>359</v>
      </c>
      <c r="F30" s="54" t="s">
        <v>360</v>
      </c>
      <c r="G30" s="54" t="s">
        <v>361</v>
      </c>
      <c r="H30" s="54" t="s">
        <v>358</v>
      </c>
      <c r="I30" s="54" t="s">
        <v>358</v>
      </c>
      <c r="J30" s="54" t="s">
        <v>362</v>
      </c>
      <c r="K30" s="54" t="s">
        <v>324</v>
      </c>
      <c r="L30" s="49">
        <v>19146415</v>
      </c>
      <c r="M30" s="49">
        <v>18257800</v>
      </c>
      <c r="N30" s="49">
        <v>17548400</v>
      </c>
      <c r="O30" s="50"/>
    </row>
    <row r="31" spans="1:15" ht="22.5">
      <c r="A31" s="55" t="s">
        <v>363</v>
      </c>
      <c r="B31" s="56" t="s">
        <v>135</v>
      </c>
      <c r="C31" s="54" t="s">
        <v>136</v>
      </c>
      <c r="D31" s="54" t="s">
        <v>358</v>
      </c>
      <c r="E31" s="54" t="s">
        <v>359</v>
      </c>
      <c r="F31" s="54" t="s">
        <v>360</v>
      </c>
      <c r="G31" s="54" t="s">
        <v>361</v>
      </c>
      <c r="H31" s="54" t="s">
        <v>358</v>
      </c>
      <c r="I31" s="54" t="s">
        <v>136</v>
      </c>
      <c r="J31" s="54" t="s">
        <v>362</v>
      </c>
      <c r="K31" s="54" t="s">
        <v>324</v>
      </c>
      <c r="L31" s="57">
        <v>17873015</v>
      </c>
      <c r="M31" s="57">
        <v>16984400</v>
      </c>
      <c r="N31" s="57">
        <v>16984400</v>
      </c>
      <c r="O31" s="50"/>
    </row>
    <row r="32" spans="1:15" ht="33.75">
      <c r="A32" s="55" t="s">
        <v>364</v>
      </c>
      <c r="B32" s="56" t="s">
        <v>137</v>
      </c>
      <c r="C32" s="54" t="s">
        <v>136</v>
      </c>
      <c r="D32" s="54" t="s">
        <v>151</v>
      </c>
      <c r="E32" s="54" t="s">
        <v>359</v>
      </c>
      <c r="F32" s="54" t="s">
        <v>360</v>
      </c>
      <c r="G32" s="54" t="s">
        <v>10</v>
      </c>
      <c r="H32" s="54" t="s">
        <v>151</v>
      </c>
      <c r="I32" s="54" t="s">
        <v>136</v>
      </c>
      <c r="J32" s="54" t="s">
        <v>362</v>
      </c>
      <c r="K32" s="54" t="s">
        <v>324</v>
      </c>
      <c r="L32" s="57">
        <v>17873015</v>
      </c>
      <c r="M32" s="57">
        <v>16984400</v>
      </c>
      <c r="N32" s="57">
        <v>16984400</v>
      </c>
      <c r="O32" s="50"/>
    </row>
    <row r="33" spans="1:15" ht="33.75">
      <c r="A33" s="55" t="s">
        <v>365</v>
      </c>
      <c r="B33" s="56" t="s">
        <v>137</v>
      </c>
      <c r="C33" s="54" t="s">
        <v>136</v>
      </c>
      <c r="D33" s="54" t="s">
        <v>151</v>
      </c>
      <c r="E33" s="54" t="s">
        <v>366</v>
      </c>
      <c r="F33" s="54" t="s">
        <v>367</v>
      </c>
      <c r="G33" s="54" t="s">
        <v>10</v>
      </c>
      <c r="H33" s="54" t="s">
        <v>151</v>
      </c>
      <c r="I33" s="54" t="s">
        <v>136</v>
      </c>
      <c r="J33" s="54" t="s">
        <v>362</v>
      </c>
      <c r="K33" s="54" t="s">
        <v>324</v>
      </c>
      <c r="L33" s="57">
        <v>888615</v>
      </c>
      <c r="M33" s="57"/>
      <c r="N33" s="57"/>
      <c r="O33" s="50"/>
    </row>
    <row r="34" spans="1:15" ht="33.75">
      <c r="A34" s="55" t="s">
        <v>365</v>
      </c>
      <c r="B34" s="56" t="s">
        <v>137</v>
      </c>
      <c r="C34" s="54" t="s">
        <v>136</v>
      </c>
      <c r="D34" s="54" t="s">
        <v>151</v>
      </c>
      <c r="E34" s="54" t="s">
        <v>368</v>
      </c>
      <c r="F34" s="54" t="s">
        <v>369</v>
      </c>
      <c r="G34" s="54" t="s">
        <v>10</v>
      </c>
      <c r="H34" s="54" t="s">
        <v>151</v>
      </c>
      <c r="I34" s="54" t="s">
        <v>136</v>
      </c>
      <c r="J34" s="54" t="s">
        <v>362</v>
      </c>
      <c r="K34" s="54" t="s">
        <v>324</v>
      </c>
      <c r="L34" s="57">
        <v>1234400</v>
      </c>
      <c r="M34" s="57">
        <v>1234400</v>
      </c>
      <c r="N34" s="57">
        <v>1234400</v>
      </c>
      <c r="O34" s="50"/>
    </row>
    <row r="35" spans="1:15" ht="33.75">
      <c r="A35" s="55" t="s">
        <v>365</v>
      </c>
      <c r="B35" s="56" t="s">
        <v>137</v>
      </c>
      <c r="C35" s="54" t="s">
        <v>136</v>
      </c>
      <c r="D35" s="54" t="s">
        <v>151</v>
      </c>
      <c r="E35" s="54" t="s">
        <v>370</v>
      </c>
      <c r="F35" s="54" t="s">
        <v>367</v>
      </c>
      <c r="G35" s="54" t="s">
        <v>10</v>
      </c>
      <c r="H35" s="54" t="s">
        <v>151</v>
      </c>
      <c r="I35" s="54" t="s">
        <v>136</v>
      </c>
      <c r="J35" s="54" t="s">
        <v>362</v>
      </c>
      <c r="K35" s="54" t="s">
        <v>324</v>
      </c>
      <c r="L35" s="57">
        <v>11298800</v>
      </c>
      <c r="M35" s="57">
        <v>11298800</v>
      </c>
      <c r="N35" s="57">
        <v>11298800</v>
      </c>
      <c r="O35" s="50"/>
    </row>
    <row r="36" spans="1:15" ht="33.75">
      <c r="A36" s="55" t="s">
        <v>365</v>
      </c>
      <c r="B36" s="56" t="s">
        <v>137</v>
      </c>
      <c r="C36" s="54" t="s">
        <v>136</v>
      </c>
      <c r="D36" s="54" t="s">
        <v>151</v>
      </c>
      <c r="E36" s="54" t="s">
        <v>371</v>
      </c>
      <c r="F36" s="54" t="s">
        <v>367</v>
      </c>
      <c r="G36" s="54" t="s">
        <v>10</v>
      </c>
      <c r="H36" s="54" t="s">
        <v>151</v>
      </c>
      <c r="I36" s="54" t="s">
        <v>136</v>
      </c>
      <c r="J36" s="54" t="s">
        <v>362</v>
      </c>
      <c r="K36" s="54" t="s">
        <v>324</v>
      </c>
      <c r="L36" s="57">
        <v>4451200</v>
      </c>
      <c r="M36" s="57">
        <v>4451200</v>
      </c>
      <c r="N36" s="57">
        <v>4451200</v>
      </c>
      <c r="O36" s="50"/>
    </row>
    <row r="37" spans="1:15" ht="22.5">
      <c r="A37" s="55" t="s">
        <v>372</v>
      </c>
      <c r="B37" s="56" t="s">
        <v>138</v>
      </c>
      <c r="C37" s="54" t="s">
        <v>139</v>
      </c>
      <c r="D37" s="54" t="s">
        <v>358</v>
      </c>
      <c r="E37" s="54" t="s">
        <v>359</v>
      </c>
      <c r="F37" s="54" t="s">
        <v>360</v>
      </c>
      <c r="G37" s="54" t="s">
        <v>361</v>
      </c>
      <c r="H37" s="54" t="s">
        <v>358</v>
      </c>
      <c r="I37" s="54" t="s">
        <v>139</v>
      </c>
      <c r="J37" s="54" t="s">
        <v>362</v>
      </c>
      <c r="K37" s="54" t="s">
        <v>324</v>
      </c>
      <c r="L37" s="57">
        <v>1273400</v>
      </c>
      <c r="M37" s="57">
        <v>1273400</v>
      </c>
      <c r="N37" s="57">
        <v>564000</v>
      </c>
      <c r="O37" s="50"/>
    </row>
    <row r="38" spans="1:15" ht="22.5">
      <c r="A38" s="55" t="s">
        <v>373</v>
      </c>
      <c r="B38" s="56" t="s">
        <v>140</v>
      </c>
      <c r="C38" s="54" t="s">
        <v>139</v>
      </c>
      <c r="D38" s="54" t="s">
        <v>374</v>
      </c>
      <c r="E38" s="54" t="s">
        <v>359</v>
      </c>
      <c r="F38" s="54" t="s">
        <v>360</v>
      </c>
      <c r="G38" s="54" t="s">
        <v>11</v>
      </c>
      <c r="H38" s="54" t="s">
        <v>374</v>
      </c>
      <c r="I38" s="54" t="s">
        <v>139</v>
      </c>
      <c r="J38" s="54" t="s">
        <v>362</v>
      </c>
      <c r="K38" s="54" t="s">
        <v>324</v>
      </c>
      <c r="L38" s="57">
        <v>1273400</v>
      </c>
      <c r="M38" s="57">
        <v>1273400</v>
      </c>
      <c r="N38" s="57">
        <v>564000</v>
      </c>
      <c r="O38" s="50"/>
    </row>
    <row r="39" spans="1:15" ht="22.5">
      <c r="A39" s="55" t="s">
        <v>375</v>
      </c>
      <c r="B39" s="56" t="s">
        <v>140</v>
      </c>
      <c r="C39" s="54" t="s">
        <v>139</v>
      </c>
      <c r="D39" s="54" t="s">
        <v>374</v>
      </c>
      <c r="E39" s="54" t="s">
        <v>376</v>
      </c>
      <c r="F39" s="54" t="s">
        <v>360</v>
      </c>
      <c r="G39" s="54" t="s">
        <v>11</v>
      </c>
      <c r="H39" s="54" t="s">
        <v>374</v>
      </c>
      <c r="I39" s="54" t="s">
        <v>139</v>
      </c>
      <c r="J39" s="54" t="s">
        <v>362</v>
      </c>
      <c r="K39" s="54" t="s">
        <v>324</v>
      </c>
      <c r="L39" s="57">
        <v>709400</v>
      </c>
      <c r="M39" s="57">
        <v>709400</v>
      </c>
      <c r="N39" s="57"/>
      <c r="O39" s="50"/>
    </row>
    <row r="40" spans="1:15" ht="22.5">
      <c r="A40" s="55" t="s">
        <v>375</v>
      </c>
      <c r="B40" s="56" t="s">
        <v>140</v>
      </c>
      <c r="C40" s="54" t="s">
        <v>139</v>
      </c>
      <c r="D40" s="54" t="s">
        <v>374</v>
      </c>
      <c r="E40" s="54" t="s">
        <v>377</v>
      </c>
      <c r="F40" s="54" t="s">
        <v>360</v>
      </c>
      <c r="G40" s="54" t="s">
        <v>11</v>
      </c>
      <c r="H40" s="54" t="s">
        <v>374</v>
      </c>
      <c r="I40" s="54" t="s">
        <v>139</v>
      </c>
      <c r="J40" s="54" t="s">
        <v>362</v>
      </c>
      <c r="K40" s="54" t="s">
        <v>324</v>
      </c>
      <c r="L40" s="57">
        <v>564000</v>
      </c>
      <c r="M40" s="57">
        <v>564000</v>
      </c>
      <c r="N40" s="57">
        <v>564000</v>
      </c>
      <c r="O40" s="50"/>
    </row>
    <row r="41" spans="1:15" ht="22.5">
      <c r="A41" s="51" t="s">
        <v>378</v>
      </c>
      <c r="B41" s="52" t="s">
        <v>141</v>
      </c>
      <c r="C41" s="53" t="s">
        <v>142</v>
      </c>
      <c r="D41" s="54" t="s">
        <v>358</v>
      </c>
      <c r="E41" s="54" t="s">
        <v>359</v>
      </c>
      <c r="F41" s="54" t="s">
        <v>360</v>
      </c>
      <c r="G41" s="54" t="s">
        <v>361</v>
      </c>
      <c r="H41" s="54" t="s">
        <v>358</v>
      </c>
      <c r="I41" s="54" t="s">
        <v>142</v>
      </c>
      <c r="J41" s="54" t="s">
        <v>362</v>
      </c>
      <c r="K41" s="54" t="s">
        <v>324</v>
      </c>
      <c r="L41" s="49"/>
      <c r="M41" s="49"/>
      <c r="N41" s="49"/>
      <c r="O41" s="50"/>
    </row>
    <row r="42" spans="1:15" ht="22.5">
      <c r="A42" s="51" t="s">
        <v>378</v>
      </c>
      <c r="B42" s="52" t="s">
        <v>141</v>
      </c>
      <c r="C42" s="53" t="s">
        <v>142</v>
      </c>
      <c r="D42" s="54" t="s">
        <v>142</v>
      </c>
      <c r="E42" s="54" t="s">
        <v>368</v>
      </c>
      <c r="F42" s="54" t="s">
        <v>369</v>
      </c>
      <c r="G42" s="54" t="s">
        <v>10</v>
      </c>
      <c r="H42" s="54" t="s">
        <v>142</v>
      </c>
      <c r="I42" s="54" t="s">
        <v>142</v>
      </c>
      <c r="J42" s="54" t="s">
        <v>362</v>
      </c>
      <c r="K42" s="54" t="s">
        <v>324</v>
      </c>
      <c r="L42" s="49"/>
      <c r="M42" s="49"/>
      <c r="N42" s="49"/>
      <c r="O42" s="50"/>
    </row>
    <row r="43" spans="1:15" ht="22.5">
      <c r="A43" s="51" t="s">
        <v>378</v>
      </c>
      <c r="B43" s="52" t="s">
        <v>141</v>
      </c>
      <c r="C43" s="53" t="s">
        <v>142</v>
      </c>
      <c r="D43" s="54" t="s">
        <v>142</v>
      </c>
      <c r="E43" s="54" t="s">
        <v>379</v>
      </c>
      <c r="F43" s="54" t="s">
        <v>369</v>
      </c>
      <c r="G43" s="54" t="s">
        <v>10</v>
      </c>
      <c r="H43" s="54" t="s">
        <v>142</v>
      </c>
      <c r="I43" s="54" t="s">
        <v>142</v>
      </c>
      <c r="J43" s="54" t="s">
        <v>362</v>
      </c>
      <c r="K43" s="54" t="s">
        <v>324</v>
      </c>
      <c r="L43" s="49"/>
      <c r="M43" s="49"/>
      <c r="N43" s="49"/>
      <c r="O43" s="50"/>
    </row>
    <row r="44" spans="1:15" ht="22.5">
      <c r="A44" s="51" t="s">
        <v>380</v>
      </c>
      <c r="B44" s="52" t="s">
        <v>157</v>
      </c>
      <c r="C44" s="53" t="s">
        <v>358</v>
      </c>
      <c r="D44" s="54" t="s">
        <v>358</v>
      </c>
      <c r="E44" s="54" t="s">
        <v>359</v>
      </c>
      <c r="F44" s="54" t="s">
        <v>360</v>
      </c>
      <c r="G44" s="54" t="s">
        <v>361</v>
      </c>
      <c r="H44" s="54" t="s">
        <v>358</v>
      </c>
      <c r="I44" s="54" t="s">
        <v>358</v>
      </c>
      <c r="J44" s="54" t="s">
        <v>362</v>
      </c>
      <c r="K44" s="54" t="s">
        <v>324</v>
      </c>
      <c r="L44" s="49"/>
      <c r="M44" s="49"/>
      <c r="N44" s="49"/>
      <c r="O44" s="50"/>
    </row>
    <row r="45" spans="1:15" ht="22.5">
      <c r="A45" s="51" t="s">
        <v>143</v>
      </c>
      <c r="B45" s="52" t="s">
        <v>144</v>
      </c>
      <c r="C45" s="53" t="s">
        <v>358</v>
      </c>
      <c r="D45" s="54" t="s">
        <v>358</v>
      </c>
      <c r="E45" s="54" t="s">
        <v>359</v>
      </c>
      <c r="F45" s="54" t="s">
        <v>360</v>
      </c>
      <c r="G45" s="54" t="s">
        <v>361</v>
      </c>
      <c r="H45" s="54" t="s">
        <v>358</v>
      </c>
      <c r="I45" s="54" t="s">
        <v>358</v>
      </c>
      <c r="J45" s="54" t="s">
        <v>362</v>
      </c>
      <c r="K45" s="54" t="s">
        <v>324</v>
      </c>
      <c r="L45" s="49">
        <v>19146415</v>
      </c>
      <c r="M45" s="49">
        <v>18257800</v>
      </c>
      <c r="N45" s="49">
        <v>17548400</v>
      </c>
      <c r="O45" s="50"/>
    </row>
    <row r="46" spans="1:15" ht="22.5">
      <c r="A46" s="55" t="s">
        <v>381</v>
      </c>
      <c r="B46" s="56" t="s">
        <v>145</v>
      </c>
      <c r="C46" s="54" t="s">
        <v>358</v>
      </c>
      <c r="D46" s="54" t="s">
        <v>358</v>
      </c>
      <c r="E46" s="54" t="s">
        <v>359</v>
      </c>
      <c r="F46" s="54" t="s">
        <v>360</v>
      </c>
      <c r="G46" s="54" t="s">
        <v>361</v>
      </c>
      <c r="H46" s="54" t="s">
        <v>358</v>
      </c>
      <c r="I46" s="54" t="s">
        <v>358</v>
      </c>
      <c r="J46" s="54" t="s">
        <v>362</v>
      </c>
      <c r="K46" s="54" t="s">
        <v>324</v>
      </c>
      <c r="L46" s="57">
        <v>15830815</v>
      </c>
      <c r="M46" s="57">
        <v>14942200</v>
      </c>
      <c r="N46" s="57">
        <v>14942200</v>
      </c>
      <c r="O46" s="50"/>
    </row>
    <row r="47" spans="1:15" ht="22.5">
      <c r="A47" s="55" t="s">
        <v>382</v>
      </c>
      <c r="B47" s="56" t="s">
        <v>146</v>
      </c>
      <c r="C47" s="54" t="s">
        <v>147</v>
      </c>
      <c r="D47" s="54" t="s">
        <v>358</v>
      </c>
      <c r="E47" s="54" t="s">
        <v>359</v>
      </c>
      <c r="F47" s="54" t="s">
        <v>360</v>
      </c>
      <c r="G47" s="54" t="s">
        <v>361</v>
      </c>
      <c r="H47" s="54" t="s">
        <v>358</v>
      </c>
      <c r="I47" s="54" t="s">
        <v>358</v>
      </c>
      <c r="J47" s="54" t="s">
        <v>362</v>
      </c>
      <c r="K47" s="54" t="s">
        <v>324</v>
      </c>
      <c r="L47" s="57">
        <v>12182039.17</v>
      </c>
      <c r="M47" s="57">
        <v>11499539.17</v>
      </c>
      <c r="N47" s="57">
        <v>11499539.17</v>
      </c>
      <c r="O47" s="50"/>
    </row>
    <row r="48" spans="1:15" ht="22.5">
      <c r="A48" s="55" t="s">
        <v>383</v>
      </c>
      <c r="B48" s="56" t="s">
        <v>146</v>
      </c>
      <c r="C48" s="54" t="s">
        <v>147</v>
      </c>
      <c r="D48" s="54" t="s">
        <v>384</v>
      </c>
      <c r="E48" s="54" t="s">
        <v>366</v>
      </c>
      <c r="F48" s="54" t="s">
        <v>385</v>
      </c>
      <c r="G48" s="54" t="s">
        <v>10</v>
      </c>
      <c r="H48" s="54" t="s">
        <v>384</v>
      </c>
      <c r="I48" s="54" t="s">
        <v>358</v>
      </c>
      <c r="J48" s="54" t="s">
        <v>362</v>
      </c>
      <c r="K48" s="54" t="s">
        <v>324</v>
      </c>
      <c r="L48" s="57">
        <v>682500</v>
      </c>
      <c r="M48" s="57"/>
      <c r="N48" s="57"/>
      <c r="O48" s="50"/>
    </row>
    <row r="49" spans="1:15" ht="22.5">
      <c r="A49" s="55" t="s">
        <v>383</v>
      </c>
      <c r="B49" s="56" t="s">
        <v>146</v>
      </c>
      <c r="C49" s="54" t="s">
        <v>147</v>
      </c>
      <c r="D49" s="54" t="s">
        <v>384</v>
      </c>
      <c r="E49" s="54" t="s">
        <v>368</v>
      </c>
      <c r="F49" s="54" t="s">
        <v>386</v>
      </c>
      <c r="G49" s="54" t="s">
        <v>10</v>
      </c>
      <c r="H49" s="54" t="s">
        <v>384</v>
      </c>
      <c r="I49" s="54" t="s">
        <v>358</v>
      </c>
      <c r="J49" s="54" t="s">
        <v>362</v>
      </c>
      <c r="K49" s="54" t="s">
        <v>324</v>
      </c>
      <c r="L49" s="57">
        <v>200768.05</v>
      </c>
      <c r="M49" s="57">
        <v>200768.05</v>
      </c>
      <c r="N49" s="57">
        <v>200768.05</v>
      </c>
      <c r="O49" s="50"/>
    </row>
    <row r="50" spans="1:15" ht="22.5">
      <c r="A50" s="55" t="s">
        <v>383</v>
      </c>
      <c r="B50" s="56" t="s">
        <v>146</v>
      </c>
      <c r="C50" s="54" t="s">
        <v>147</v>
      </c>
      <c r="D50" s="54" t="s">
        <v>384</v>
      </c>
      <c r="E50" s="54" t="s">
        <v>370</v>
      </c>
      <c r="F50" s="54" t="s">
        <v>385</v>
      </c>
      <c r="G50" s="54" t="s">
        <v>10</v>
      </c>
      <c r="H50" s="54" t="s">
        <v>384</v>
      </c>
      <c r="I50" s="54" t="s">
        <v>358</v>
      </c>
      <c r="J50" s="54" t="s">
        <v>362</v>
      </c>
      <c r="K50" s="54" t="s">
        <v>324</v>
      </c>
      <c r="L50" s="57">
        <v>8412135.18</v>
      </c>
      <c r="M50" s="57">
        <v>8412135.18</v>
      </c>
      <c r="N50" s="57">
        <v>8412135.18</v>
      </c>
      <c r="O50" s="50"/>
    </row>
    <row r="51" spans="1:15" ht="22.5">
      <c r="A51" s="55" t="s">
        <v>383</v>
      </c>
      <c r="B51" s="56" t="s">
        <v>146</v>
      </c>
      <c r="C51" s="54" t="s">
        <v>147</v>
      </c>
      <c r="D51" s="54" t="s">
        <v>384</v>
      </c>
      <c r="E51" s="54" t="s">
        <v>371</v>
      </c>
      <c r="F51" s="54" t="s">
        <v>385</v>
      </c>
      <c r="G51" s="54" t="s">
        <v>10</v>
      </c>
      <c r="H51" s="54" t="s">
        <v>384</v>
      </c>
      <c r="I51" s="54" t="s">
        <v>358</v>
      </c>
      <c r="J51" s="54" t="s">
        <v>362</v>
      </c>
      <c r="K51" s="54" t="s">
        <v>324</v>
      </c>
      <c r="L51" s="57">
        <v>2786635.94</v>
      </c>
      <c r="M51" s="57">
        <v>2786635.94</v>
      </c>
      <c r="N51" s="57">
        <v>2786635.94</v>
      </c>
      <c r="O51" s="50"/>
    </row>
    <row r="52" spans="1:15" ht="22.5">
      <c r="A52" s="55" t="s">
        <v>387</v>
      </c>
      <c r="B52" s="56" t="s">
        <v>146</v>
      </c>
      <c r="C52" s="54" t="s">
        <v>147</v>
      </c>
      <c r="D52" s="54" t="s">
        <v>388</v>
      </c>
      <c r="E52" s="54" t="s">
        <v>370</v>
      </c>
      <c r="F52" s="54" t="s">
        <v>389</v>
      </c>
      <c r="G52" s="54" t="s">
        <v>10</v>
      </c>
      <c r="H52" s="54" t="s">
        <v>388</v>
      </c>
      <c r="I52" s="54" t="s">
        <v>358</v>
      </c>
      <c r="J52" s="54" t="s">
        <v>362</v>
      </c>
      <c r="K52" s="54" t="s">
        <v>324</v>
      </c>
      <c r="L52" s="57">
        <v>50000</v>
      </c>
      <c r="M52" s="57">
        <v>50000</v>
      </c>
      <c r="N52" s="57">
        <v>50000</v>
      </c>
      <c r="O52" s="50"/>
    </row>
    <row r="53" spans="1:15" ht="22.5">
      <c r="A53" s="55" t="s">
        <v>387</v>
      </c>
      <c r="B53" s="56" t="s">
        <v>146</v>
      </c>
      <c r="C53" s="54" t="s">
        <v>147</v>
      </c>
      <c r="D53" s="54" t="s">
        <v>388</v>
      </c>
      <c r="E53" s="54" t="s">
        <v>371</v>
      </c>
      <c r="F53" s="54" t="s">
        <v>389</v>
      </c>
      <c r="G53" s="54" t="s">
        <v>10</v>
      </c>
      <c r="H53" s="54" t="s">
        <v>388</v>
      </c>
      <c r="I53" s="54" t="s">
        <v>358</v>
      </c>
      <c r="J53" s="54" t="s">
        <v>362</v>
      </c>
      <c r="K53" s="54" t="s">
        <v>324</v>
      </c>
      <c r="L53" s="57">
        <v>50000</v>
      </c>
      <c r="M53" s="57">
        <v>50000</v>
      </c>
      <c r="N53" s="57">
        <v>50000</v>
      </c>
      <c r="O53" s="50"/>
    </row>
    <row r="54" spans="1:15" ht="22.5">
      <c r="A54" s="55" t="s">
        <v>390</v>
      </c>
      <c r="B54" s="56" t="s">
        <v>148</v>
      </c>
      <c r="C54" s="54" t="s">
        <v>149</v>
      </c>
      <c r="D54" s="54" t="s">
        <v>358</v>
      </c>
      <c r="E54" s="54" t="s">
        <v>359</v>
      </c>
      <c r="F54" s="54" t="s">
        <v>360</v>
      </c>
      <c r="G54" s="54" t="s">
        <v>361</v>
      </c>
      <c r="H54" s="54" t="s">
        <v>358</v>
      </c>
      <c r="I54" s="54" t="s">
        <v>358</v>
      </c>
      <c r="J54" s="54" t="s">
        <v>362</v>
      </c>
      <c r="K54" s="54" t="s">
        <v>324</v>
      </c>
      <c r="L54" s="57">
        <v>3648775.83</v>
      </c>
      <c r="M54" s="57">
        <v>3442660.83</v>
      </c>
      <c r="N54" s="57">
        <v>3442660.83</v>
      </c>
      <c r="O54" s="50"/>
    </row>
    <row r="55" spans="1:15" ht="22.5">
      <c r="A55" s="55" t="s">
        <v>391</v>
      </c>
      <c r="B55" s="56" t="s">
        <v>150</v>
      </c>
      <c r="C55" s="54" t="s">
        <v>149</v>
      </c>
      <c r="D55" s="54" t="s">
        <v>392</v>
      </c>
      <c r="E55" s="54" t="s">
        <v>366</v>
      </c>
      <c r="F55" s="54" t="s">
        <v>394</v>
      </c>
      <c r="G55" s="54" t="s">
        <v>10</v>
      </c>
      <c r="H55" s="54" t="s">
        <v>392</v>
      </c>
      <c r="I55" s="54" t="s">
        <v>358</v>
      </c>
      <c r="J55" s="54" t="s">
        <v>362</v>
      </c>
      <c r="K55" s="54" t="s">
        <v>324</v>
      </c>
      <c r="L55" s="57">
        <v>206115</v>
      </c>
      <c r="M55" s="57"/>
      <c r="N55" s="57"/>
      <c r="O55" s="50"/>
    </row>
    <row r="56" spans="1:15" ht="22.5">
      <c r="A56" s="55" t="s">
        <v>391</v>
      </c>
      <c r="B56" s="56" t="s">
        <v>150</v>
      </c>
      <c r="C56" s="54" t="s">
        <v>149</v>
      </c>
      <c r="D56" s="54" t="s">
        <v>392</v>
      </c>
      <c r="E56" s="54" t="s">
        <v>368</v>
      </c>
      <c r="F56" s="54" t="s">
        <v>393</v>
      </c>
      <c r="G56" s="54" t="s">
        <v>10</v>
      </c>
      <c r="H56" s="54" t="s">
        <v>392</v>
      </c>
      <c r="I56" s="54" t="s">
        <v>358</v>
      </c>
      <c r="J56" s="54" t="s">
        <v>362</v>
      </c>
      <c r="K56" s="54" t="s">
        <v>324</v>
      </c>
      <c r="L56" s="57">
        <v>60631.95</v>
      </c>
      <c r="M56" s="57">
        <v>60631.95</v>
      </c>
      <c r="N56" s="57">
        <v>60631.95</v>
      </c>
      <c r="O56" s="50"/>
    </row>
    <row r="57" spans="1:15" ht="22.5">
      <c r="A57" s="55" t="s">
        <v>391</v>
      </c>
      <c r="B57" s="56" t="s">
        <v>150</v>
      </c>
      <c r="C57" s="54" t="s">
        <v>149</v>
      </c>
      <c r="D57" s="54" t="s">
        <v>392</v>
      </c>
      <c r="E57" s="54" t="s">
        <v>370</v>
      </c>
      <c r="F57" s="54" t="s">
        <v>394</v>
      </c>
      <c r="G57" s="54" t="s">
        <v>10</v>
      </c>
      <c r="H57" s="54" t="s">
        <v>392</v>
      </c>
      <c r="I57" s="54" t="s">
        <v>358</v>
      </c>
      <c r="J57" s="54" t="s">
        <v>362</v>
      </c>
      <c r="K57" s="54" t="s">
        <v>324</v>
      </c>
      <c r="L57" s="57">
        <v>2540464.82</v>
      </c>
      <c r="M57" s="57">
        <v>2540464.82</v>
      </c>
      <c r="N57" s="57">
        <v>2540464.82</v>
      </c>
      <c r="O57" s="50"/>
    </row>
    <row r="58" spans="1:15" ht="22.5">
      <c r="A58" s="55" t="s">
        <v>391</v>
      </c>
      <c r="B58" s="56" t="s">
        <v>150</v>
      </c>
      <c r="C58" s="54" t="s">
        <v>149</v>
      </c>
      <c r="D58" s="54" t="s">
        <v>392</v>
      </c>
      <c r="E58" s="54" t="s">
        <v>371</v>
      </c>
      <c r="F58" s="54" t="s">
        <v>394</v>
      </c>
      <c r="G58" s="54" t="s">
        <v>10</v>
      </c>
      <c r="H58" s="54" t="s">
        <v>392</v>
      </c>
      <c r="I58" s="54" t="s">
        <v>358</v>
      </c>
      <c r="J58" s="54" t="s">
        <v>362</v>
      </c>
      <c r="K58" s="54" t="s">
        <v>324</v>
      </c>
      <c r="L58" s="57">
        <v>841564.06</v>
      </c>
      <c r="M58" s="57">
        <v>841564.06</v>
      </c>
      <c r="N58" s="57">
        <v>841564.06</v>
      </c>
      <c r="O58" s="50"/>
    </row>
    <row r="59" spans="1:15" ht="22.5">
      <c r="A59" s="55" t="s">
        <v>395</v>
      </c>
      <c r="B59" s="56" t="s">
        <v>152</v>
      </c>
      <c r="C59" s="54" t="s">
        <v>358</v>
      </c>
      <c r="D59" s="54" t="s">
        <v>358</v>
      </c>
      <c r="E59" s="54" t="s">
        <v>359</v>
      </c>
      <c r="F59" s="54" t="s">
        <v>360</v>
      </c>
      <c r="G59" s="54" t="s">
        <v>361</v>
      </c>
      <c r="H59" s="54" t="s">
        <v>358</v>
      </c>
      <c r="I59" s="54" t="s">
        <v>358</v>
      </c>
      <c r="J59" s="54" t="s">
        <v>362</v>
      </c>
      <c r="K59" s="54" t="s">
        <v>324</v>
      </c>
      <c r="L59" s="57">
        <v>3315600</v>
      </c>
      <c r="M59" s="57">
        <v>3315600</v>
      </c>
      <c r="N59" s="57">
        <v>2606200</v>
      </c>
      <c r="O59" s="50"/>
    </row>
    <row r="60" spans="1:15" ht="22.5">
      <c r="A60" s="55" t="s">
        <v>396</v>
      </c>
      <c r="B60" s="56" t="s">
        <v>153</v>
      </c>
      <c r="C60" s="54" t="s">
        <v>154</v>
      </c>
      <c r="D60" s="54" t="s">
        <v>358</v>
      </c>
      <c r="E60" s="54" t="s">
        <v>359</v>
      </c>
      <c r="F60" s="54" t="s">
        <v>360</v>
      </c>
      <c r="G60" s="54" t="s">
        <v>361</v>
      </c>
      <c r="H60" s="54" t="s">
        <v>358</v>
      </c>
      <c r="I60" s="54" t="s">
        <v>358</v>
      </c>
      <c r="J60" s="54" t="s">
        <v>362</v>
      </c>
      <c r="K60" s="54" t="s">
        <v>324</v>
      </c>
      <c r="L60" s="57">
        <v>3315600</v>
      </c>
      <c r="M60" s="57">
        <v>3315600</v>
      </c>
      <c r="N60" s="57">
        <v>2606200</v>
      </c>
      <c r="O60" s="50"/>
    </row>
    <row r="61" spans="1:15" ht="22.5">
      <c r="A61" s="55" t="s">
        <v>419</v>
      </c>
      <c r="B61" s="56" t="s">
        <v>153</v>
      </c>
      <c r="C61" s="54" t="s">
        <v>154</v>
      </c>
      <c r="D61" s="54" t="s">
        <v>420</v>
      </c>
      <c r="E61" s="54" t="s">
        <v>368</v>
      </c>
      <c r="F61" s="54" t="s">
        <v>421</v>
      </c>
      <c r="G61" s="54" t="s">
        <v>10</v>
      </c>
      <c r="H61" s="54" t="s">
        <v>420</v>
      </c>
      <c r="I61" s="54" t="s">
        <v>358</v>
      </c>
      <c r="J61" s="54" t="s">
        <v>362</v>
      </c>
      <c r="K61" s="54" t="s">
        <v>324</v>
      </c>
      <c r="L61" s="57">
        <v>18000</v>
      </c>
      <c r="M61" s="57">
        <v>18000</v>
      </c>
      <c r="N61" s="57">
        <v>18000</v>
      </c>
      <c r="O61" s="50"/>
    </row>
    <row r="62" spans="1:15" ht="22.5">
      <c r="A62" s="55" t="s">
        <v>397</v>
      </c>
      <c r="B62" s="56" t="s">
        <v>153</v>
      </c>
      <c r="C62" s="54" t="s">
        <v>154</v>
      </c>
      <c r="D62" s="54" t="s">
        <v>398</v>
      </c>
      <c r="E62" s="54" t="s">
        <v>368</v>
      </c>
      <c r="F62" s="54" t="s">
        <v>399</v>
      </c>
      <c r="G62" s="54" t="s">
        <v>10</v>
      </c>
      <c r="H62" s="54" t="s">
        <v>398</v>
      </c>
      <c r="I62" s="54" t="s">
        <v>358</v>
      </c>
      <c r="J62" s="54" t="s">
        <v>362</v>
      </c>
      <c r="K62" s="54" t="s">
        <v>324</v>
      </c>
      <c r="L62" s="57">
        <v>40000</v>
      </c>
      <c r="M62" s="57">
        <v>40000</v>
      </c>
      <c r="N62" s="57">
        <v>40000</v>
      </c>
      <c r="O62" s="50"/>
    </row>
    <row r="63" spans="1:15" ht="22.5">
      <c r="A63" s="55" t="s">
        <v>403</v>
      </c>
      <c r="B63" s="56" t="s">
        <v>153</v>
      </c>
      <c r="C63" s="54" t="s">
        <v>154</v>
      </c>
      <c r="D63" s="54" t="s">
        <v>404</v>
      </c>
      <c r="E63" s="54" t="s">
        <v>368</v>
      </c>
      <c r="F63" s="54" t="s">
        <v>405</v>
      </c>
      <c r="G63" s="54" t="s">
        <v>10</v>
      </c>
      <c r="H63" s="54" t="s">
        <v>404</v>
      </c>
      <c r="I63" s="54" t="s">
        <v>358</v>
      </c>
      <c r="J63" s="54" t="s">
        <v>362</v>
      </c>
      <c r="K63" s="54" t="s">
        <v>324</v>
      </c>
      <c r="L63" s="57">
        <v>20000</v>
      </c>
      <c r="M63" s="57">
        <v>20000</v>
      </c>
      <c r="N63" s="57">
        <v>20000</v>
      </c>
      <c r="O63" s="50"/>
    </row>
    <row r="64" spans="1:15" ht="22.5">
      <c r="A64" s="55" t="s">
        <v>400</v>
      </c>
      <c r="B64" s="56" t="s">
        <v>153</v>
      </c>
      <c r="C64" s="54" t="s">
        <v>154</v>
      </c>
      <c r="D64" s="54" t="s">
        <v>401</v>
      </c>
      <c r="E64" s="54" t="s">
        <v>368</v>
      </c>
      <c r="F64" s="54" t="s">
        <v>402</v>
      </c>
      <c r="G64" s="54" t="s">
        <v>10</v>
      </c>
      <c r="H64" s="54" t="s">
        <v>401</v>
      </c>
      <c r="I64" s="54" t="s">
        <v>358</v>
      </c>
      <c r="J64" s="54" t="s">
        <v>362</v>
      </c>
      <c r="K64" s="54" t="s">
        <v>324</v>
      </c>
      <c r="L64" s="57">
        <v>610000</v>
      </c>
      <c r="M64" s="57">
        <v>610000</v>
      </c>
      <c r="N64" s="57">
        <v>610000</v>
      </c>
      <c r="O64" s="50"/>
    </row>
    <row r="65" spans="1:15" ht="22.5">
      <c r="A65" s="55" t="s">
        <v>409</v>
      </c>
      <c r="B65" s="56" t="s">
        <v>153</v>
      </c>
      <c r="C65" s="54" t="s">
        <v>154</v>
      </c>
      <c r="D65" s="54" t="s">
        <v>410</v>
      </c>
      <c r="E65" s="54" t="s">
        <v>368</v>
      </c>
      <c r="F65" s="54" t="s">
        <v>411</v>
      </c>
      <c r="G65" s="54" t="s">
        <v>10</v>
      </c>
      <c r="H65" s="54" t="s">
        <v>410</v>
      </c>
      <c r="I65" s="54" t="s">
        <v>358</v>
      </c>
      <c r="J65" s="54" t="s">
        <v>362</v>
      </c>
      <c r="K65" s="54" t="s">
        <v>324</v>
      </c>
      <c r="L65" s="57">
        <v>100000</v>
      </c>
      <c r="M65" s="57">
        <v>100000</v>
      </c>
      <c r="N65" s="57">
        <v>100000</v>
      </c>
      <c r="O65" s="50"/>
    </row>
    <row r="66" spans="1:15" ht="22.5">
      <c r="A66" s="55" t="s">
        <v>413</v>
      </c>
      <c r="B66" s="56" t="s">
        <v>153</v>
      </c>
      <c r="C66" s="54" t="s">
        <v>154</v>
      </c>
      <c r="D66" s="54" t="s">
        <v>414</v>
      </c>
      <c r="E66" s="54" t="s">
        <v>368</v>
      </c>
      <c r="F66" s="54" t="s">
        <v>415</v>
      </c>
      <c r="G66" s="54" t="s">
        <v>10</v>
      </c>
      <c r="H66" s="54" t="s">
        <v>414</v>
      </c>
      <c r="I66" s="54" t="s">
        <v>358</v>
      </c>
      <c r="J66" s="54" t="s">
        <v>362</v>
      </c>
      <c r="K66" s="54" t="s">
        <v>324</v>
      </c>
      <c r="L66" s="57">
        <v>160000</v>
      </c>
      <c r="M66" s="57">
        <v>160000</v>
      </c>
      <c r="N66" s="57">
        <v>160000</v>
      </c>
      <c r="O66" s="50"/>
    </row>
    <row r="67" spans="1:15" ht="22.5">
      <c r="A67" s="55" t="s">
        <v>416</v>
      </c>
      <c r="B67" s="56" t="s">
        <v>153</v>
      </c>
      <c r="C67" s="54" t="s">
        <v>154</v>
      </c>
      <c r="D67" s="54" t="s">
        <v>417</v>
      </c>
      <c r="E67" s="54" t="s">
        <v>368</v>
      </c>
      <c r="F67" s="54" t="s">
        <v>418</v>
      </c>
      <c r="G67" s="54" t="s">
        <v>10</v>
      </c>
      <c r="H67" s="54" t="s">
        <v>417</v>
      </c>
      <c r="I67" s="54" t="s">
        <v>358</v>
      </c>
      <c r="J67" s="54" t="s">
        <v>362</v>
      </c>
      <c r="K67" s="54" t="s">
        <v>324</v>
      </c>
      <c r="L67" s="57">
        <v>25000</v>
      </c>
      <c r="M67" s="57">
        <v>25000</v>
      </c>
      <c r="N67" s="57">
        <v>25000</v>
      </c>
      <c r="O67" s="50"/>
    </row>
    <row r="68" spans="1:15" ht="22.5">
      <c r="A68" s="55" t="s">
        <v>419</v>
      </c>
      <c r="B68" s="56" t="s">
        <v>153</v>
      </c>
      <c r="C68" s="54" t="s">
        <v>154</v>
      </c>
      <c r="D68" s="54" t="s">
        <v>420</v>
      </c>
      <c r="E68" s="54" t="s">
        <v>370</v>
      </c>
      <c r="F68" s="54" t="s">
        <v>422</v>
      </c>
      <c r="G68" s="54" t="s">
        <v>10</v>
      </c>
      <c r="H68" s="54" t="s">
        <v>420</v>
      </c>
      <c r="I68" s="54" t="s">
        <v>358</v>
      </c>
      <c r="J68" s="54" t="s">
        <v>362</v>
      </c>
      <c r="K68" s="54" t="s">
        <v>324</v>
      </c>
      <c r="L68" s="57">
        <v>60000</v>
      </c>
      <c r="M68" s="57">
        <v>60000</v>
      </c>
      <c r="N68" s="57">
        <v>60000</v>
      </c>
      <c r="O68" s="50"/>
    </row>
    <row r="69" spans="1:15" ht="22.5">
      <c r="A69" s="55" t="s">
        <v>409</v>
      </c>
      <c r="B69" s="56" t="s">
        <v>153</v>
      </c>
      <c r="C69" s="54" t="s">
        <v>154</v>
      </c>
      <c r="D69" s="54" t="s">
        <v>410</v>
      </c>
      <c r="E69" s="54" t="s">
        <v>370</v>
      </c>
      <c r="F69" s="54" t="s">
        <v>412</v>
      </c>
      <c r="G69" s="54" t="s">
        <v>10</v>
      </c>
      <c r="H69" s="54" t="s">
        <v>410</v>
      </c>
      <c r="I69" s="54" t="s">
        <v>358</v>
      </c>
      <c r="J69" s="54" t="s">
        <v>362</v>
      </c>
      <c r="K69" s="54" t="s">
        <v>324</v>
      </c>
      <c r="L69" s="57">
        <v>236200</v>
      </c>
      <c r="M69" s="57">
        <v>236200</v>
      </c>
      <c r="N69" s="57">
        <v>236200</v>
      </c>
      <c r="O69" s="50"/>
    </row>
    <row r="70" spans="1:15" ht="22.5">
      <c r="A70" s="55" t="s">
        <v>403</v>
      </c>
      <c r="B70" s="56" t="s">
        <v>153</v>
      </c>
      <c r="C70" s="54" t="s">
        <v>154</v>
      </c>
      <c r="D70" s="54" t="s">
        <v>404</v>
      </c>
      <c r="E70" s="54" t="s">
        <v>371</v>
      </c>
      <c r="F70" s="54" t="s">
        <v>406</v>
      </c>
      <c r="G70" s="54" t="s">
        <v>10</v>
      </c>
      <c r="H70" s="54" t="s">
        <v>404</v>
      </c>
      <c r="I70" s="54" t="s">
        <v>358</v>
      </c>
      <c r="J70" s="54" t="s">
        <v>362</v>
      </c>
      <c r="K70" s="54" t="s">
        <v>324</v>
      </c>
      <c r="L70" s="57">
        <v>773000</v>
      </c>
      <c r="M70" s="57">
        <v>773000</v>
      </c>
      <c r="N70" s="57">
        <v>773000</v>
      </c>
      <c r="O70" s="50"/>
    </row>
    <row r="71" spans="1:15" ht="22.5">
      <c r="A71" s="55" t="s">
        <v>400</v>
      </c>
      <c r="B71" s="56" t="s">
        <v>153</v>
      </c>
      <c r="C71" s="54" t="s">
        <v>154</v>
      </c>
      <c r="D71" s="54" t="s">
        <v>401</v>
      </c>
      <c r="E71" s="54" t="s">
        <v>376</v>
      </c>
      <c r="F71" s="54" t="s">
        <v>360</v>
      </c>
      <c r="G71" s="54" t="s">
        <v>11</v>
      </c>
      <c r="H71" s="54" t="s">
        <v>401</v>
      </c>
      <c r="I71" s="54" t="s">
        <v>358</v>
      </c>
      <c r="J71" s="54" t="s">
        <v>362</v>
      </c>
      <c r="K71" s="54" t="s">
        <v>324</v>
      </c>
      <c r="L71" s="57">
        <v>709400</v>
      </c>
      <c r="M71" s="57">
        <v>709400</v>
      </c>
      <c r="N71" s="57"/>
      <c r="O71" s="50"/>
    </row>
    <row r="72" spans="1:15" ht="22.5">
      <c r="A72" s="55" t="s">
        <v>407</v>
      </c>
      <c r="B72" s="56" t="s">
        <v>153</v>
      </c>
      <c r="C72" s="54" t="s">
        <v>154</v>
      </c>
      <c r="D72" s="54" t="s">
        <v>408</v>
      </c>
      <c r="E72" s="54" t="s">
        <v>377</v>
      </c>
      <c r="F72" s="54" t="s">
        <v>360</v>
      </c>
      <c r="G72" s="54" t="s">
        <v>11</v>
      </c>
      <c r="H72" s="54" t="s">
        <v>408</v>
      </c>
      <c r="I72" s="54" t="s">
        <v>358</v>
      </c>
      <c r="J72" s="54" t="s">
        <v>362</v>
      </c>
      <c r="K72" s="54" t="s">
        <v>324</v>
      </c>
      <c r="L72" s="57">
        <v>564000</v>
      </c>
      <c r="M72" s="57">
        <v>564000</v>
      </c>
      <c r="N72" s="57">
        <v>564000</v>
      </c>
      <c r="O72" s="50"/>
    </row>
    <row r="73" spans="1:15" ht="22.5">
      <c r="A73" s="51" t="s">
        <v>423</v>
      </c>
      <c r="B73" s="52" t="s">
        <v>155</v>
      </c>
      <c r="C73" s="53" t="s">
        <v>156</v>
      </c>
      <c r="D73" s="54" t="s">
        <v>358</v>
      </c>
      <c r="E73" s="54" t="s">
        <v>359</v>
      </c>
      <c r="F73" s="54" t="s">
        <v>360</v>
      </c>
      <c r="G73" s="54" t="s">
        <v>361</v>
      </c>
      <c r="H73" s="54" t="s">
        <v>358</v>
      </c>
      <c r="I73" s="54" t="s">
        <v>156</v>
      </c>
      <c r="J73" s="54" t="s">
        <v>362</v>
      </c>
      <c r="K73" s="54" t="s">
        <v>324</v>
      </c>
      <c r="L73" s="49"/>
      <c r="M73" s="49"/>
      <c r="N73" s="49"/>
      <c r="O73" s="50"/>
    </row>
    <row r="74" spans="1:15" ht="22.5">
      <c r="A74" s="51" t="s">
        <v>380</v>
      </c>
      <c r="B74" s="52" t="s">
        <v>157</v>
      </c>
      <c r="C74" s="53" t="s">
        <v>358</v>
      </c>
      <c r="D74" s="54" t="s">
        <v>358</v>
      </c>
      <c r="E74" s="54" t="s">
        <v>359</v>
      </c>
      <c r="F74" s="54" t="s">
        <v>360</v>
      </c>
      <c r="G74" s="54" t="s">
        <v>361</v>
      </c>
      <c r="H74" s="54" t="s">
        <v>358</v>
      </c>
      <c r="I74" s="54" t="s">
        <v>358</v>
      </c>
      <c r="J74" s="54" t="s">
        <v>362</v>
      </c>
      <c r="K74" s="54" t="s">
        <v>324</v>
      </c>
      <c r="L74" s="49"/>
      <c r="M74" s="49"/>
      <c r="N74" s="49"/>
      <c r="O74" s="50"/>
    </row>
    <row r="76" spans="1:6" ht="12.75">
      <c r="A76" s="58"/>
      <c r="B76" s="58"/>
      <c r="C76" s="58"/>
      <c r="D76" s="58"/>
      <c r="E76" s="58"/>
      <c r="F76" s="58"/>
    </row>
    <row r="77" spans="1:6" ht="12.75">
      <c r="A77" s="25"/>
      <c r="B77" s="25"/>
      <c r="C77" s="58"/>
      <c r="D77" s="58"/>
      <c r="E77" s="58"/>
      <c r="F77" s="58"/>
    </row>
    <row r="78" spans="1:6" ht="12.75">
      <c r="A78" s="26"/>
      <c r="B78" s="26"/>
      <c r="C78" s="58"/>
      <c r="D78" s="58"/>
      <c r="E78" s="58"/>
      <c r="F78" s="58"/>
    </row>
    <row r="79" spans="1:6" ht="12.75">
      <c r="A79" s="26"/>
      <c r="B79" s="26"/>
      <c r="C79" s="58"/>
      <c r="D79" s="58"/>
      <c r="E79" s="58"/>
      <c r="F79" s="58"/>
    </row>
    <row r="80" spans="1:6" ht="12.75">
      <c r="A80" s="26"/>
      <c r="B80" s="26"/>
      <c r="C80" s="58"/>
      <c r="D80" s="58"/>
      <c r="E80" s="58"/>
      <c r="F80" s="58"/>
    </row>
    <row r="81" spans="1:6" ht="12.75">
      <c r="A81" s="26"/>
      <c r="B81" s="26"/>
      <c r="C81" s="58"/>
      <c r="D81" s="58"/>
      <c r="E81" s="58"/>
      <c r="F81" s="58"/>
    </row>
    <row r="82" spans="1:6" ht="12.75">
      <c r="A82" s="34"/>
      <c r="B82" s="34"/>
      <c r="C82" s="58"/>
      <c r="D82" s="58"/>
      <c r="E82" s="58"/>
      <c r="F82" s="58"/>
    </row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</sheetData>
  <sheetProtection/>
  <mergeCells count="35">
    <mergeCell ref="N2:O2"/>
    <mergeCell ref="N3:O3"/>
    <mergeCell ref="P3:Q3"/>
    <mergeCell ref="N4:O4"/>
    <mergeCell ref="P4:Q4"/>
    <mergeCell ref="N5:O5"/>
    <mergeCell ref="P5:Q5"/>
    <mergeCell ref="N6:O6"/>
    <mergeCell ref="P6:Q6"/>
    <mergeCell ref="N7:O7"/>
    <mergeCell ref="P7:Q7"/>
    <mergeCell ref="P8:Q8"/>
    <mergeCell ref="N9:O9"/>
    <mergeCell ref="P10:Q10"/>
    <mergeCell ref="A11:N11"/>
    <mergeCell ref="A12:N12"/>
    <mergeCell ref="O12:O13"/>
    <mergeCell ref="B14:D14"/>
    <mergeCell ref="B19:L19"/>
    <mergeCell ref="A22:O22"/>
    <mergeCell ref="A24:A26"/>
    <mergeCell ref="B24:B26"/>
    <mergeCell ref="C24:C26"/>
    <mergeCell ref="D24:D26"/>
    <mergeCell ref="E24:E26"/>
    <mergeCell ref="L24:O24"/>
    <mergeCell ref="O25:O26"/>
    <mergeCell ref="E14:G14"/>
    <mergeCell ref="F24:F26"/>
    <mergeCell ref="G24:G26"/>
    <mergeCell ref="H24:H26"/>
    <mergeCell ref="I24:I26"/>
    <mergeCell ref="J24:J26"/>
    <mergeCell ref="K24:K26"/>
    <mergeCell ref="B16:L1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52" r:id="rId1"/>
  <rowBreaks count="2" manualBreakCount="2">
    <brk id="37" max="186" man="1"/>
    <brk id="77" max="18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H22"/>
  <sheetViews>
    <sheetView view="pageBreakPreview" zoomScaleSheetLayoutView="100" zoomScalePageLayoutView="0" workbookViewId="0" topLeftCell="A19">
      <selection activeCell="GU21" sqref="GU21"/>
    </sheetView>
  </sheetViews>
  <sheetFormatPr defaultColWidth="0.875" defaultRowHeight="12.75"/>
  <cols>
    <col min="1" max="80" width="0.875" style="1" customWidth="1"/>
    <col min="81" max="81" width="3.25390625" style="1" customWidth="1"/>
    <col min="82" max="82" width="1.75390625" style="1" customWidth="1"/>
    <col min="83" max="94" width="0.875" style="1" customWidth="1"/>
    <col min="95" max="95" width="2.00390625" style="1" customWidth="1"/>
    <col min="96" max="16384" width="0.875" style="1" customWidth="1"/>
  </cols>
  <sheetData>
    <row r="1" s="4" customFormat="1" ht="3" customHeight="1"/>
    <row r="2" spans="1:138" s="4" customFormat="1" ht="15">
      <c r="A2" s="335" t="s">
        <v>265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</row>
    <row r="3" s="4" customFormat="1" ht="10.5" customHeight="1"/>
    <row r="4" spans="1:138" s="8" customFormat="1" ht="73.5" customHeight="1">
      <c r="A4" s="350" t="s">
        <v>3</v>
      </c>
      <c r="B4" s="351"/>
      <c r="C4" s="351"/>
      <c r="D4" s="351"/>
      <c r="E4" s="351"/>
      <c r="F4" s="352"/>
      <c r="G4" s="351" t="s">
        <v>22</v>
      </c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2"/>
      <c r="Z4" s="350" t="s">
        <v>237</v>
      </c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2"/>
      <c r="AN4" s="350" t="s">
        <v>88</v>
      </c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2"/>
      <c r="BB4" s="350" t="s">
        <v>102</v>
      </c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0" t="s">
        <v>254</v>
      </c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2"/>
      <c r="CD4" s="356" t="s">
        <v>197</v>
      </c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8"/>
      <c r="CR4" s="356" t="s">
        <v>201</v>
      </c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46" t="s">
        <v>19</v>
      </c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8"/>
    </row>
    <row r="5" spans="1:138" s="8" customFormat="1" ht="27" customHeight="1">
      <c r="A5" s="353"/>
      <c r="B5" s="354"/>
      <c r="C5" s="354"/>
      <c r="D5" s="354"/>
      <c r="E5" s="354"/>
      <c r="F5" s="355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5"/>
      <c r="Z5" s="353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5"/>
      <c r="AN5" s="353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5"/>
      <c r="BB5" s="353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3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5"/>
      <c r="CD5" s="359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1"/>
      <c r="CR5" s="359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46" t="s">
        <v>2</v>
      </c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8"/>
      <c r="DV5" s="346" t="s">
        <v>34</v>
      </c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8"/>
    </row>
    <row r="6" spans="1:138" s="6" customFormat="1" ht="12.75">
      <c r="A6" s="272">
        <v>1</v>
      </c>
      <c r="B6" s="273"/>
      <c r="C6" s="273"/>
      <c r="D6" s="273"/>
      <c r="E6" s="273"/>
      <c r="F6" s="274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4"/>
      <c r="Z6" s="272">
        <v>3</v>
      </c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4"/>
      <c r="AN6" s="272">
        <v>4</v>
      </c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4"/>
      <c r="BB6" s="272">
        <v>5</v>
      </c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2">
        <v>6</v>
      </c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4"/>
      <c r="CD6" s="310">
        <v>7</v>
      </c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2"/>
      <c r="CR6" s="310">
        <v>8</v>
      </c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0">
        <v>9</v>
      </c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2"/>
      <c r="DV6" s="310">
        <v>10</v>
      </c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2"/>
    </row>
    <row r="7" spans="1:138" s="5" customFormat="1" ht="93" customHeight="1">
      <c r="A7" s="219" t="s">
        <v>7</v>
      </c>
      <c r="B7" s="220"/>
      <c r="C7" s="220"/>
      <c r="D7" s="220"/>
      <c r="E7" s="220"/>
      <c r="F7" s="221"/>
      <c r="G7" s="339" t="s">
        <v>300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40"/>
      <c r="Z7" s="253">
        <v>226</v>
      </c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3" t="s">
        <v>1</v>
      </c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5"/>
      <c r="BB7" s="253" t="s">
        <v>1</v>
      </c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341">
        <v>60000</v>
      </c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5"/>
      <c r="CD7" s="342">
        <v>60000</v>
      </c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4"/>
      <c r="CR7" s="218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218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7"/>
      <c r="DV7" s="218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7"/>
    </row>
    <row r="8" spans="1:138" s="5" customFormat="1" ht="42" customHeight="1">
      <c r="A8" s="301" t="s">
        <v>23</v>
      </c>
      <c r="B8" s="302"/>
      <c r="C8" s="302"/>
      <c r="D8" s="302"/>
      <c r="E8" s="302"/>
      <c r="F8" s="303"/>
      <c r="G8" s="316" t="s">
        <v>301</v>
      </c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7"/>
      <c r="Z8" s="218">
        <v>226</v>
      </c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7"/>
      <c r="AN8" s="218">
        <v>1</v>
      </c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7"/>
      <c r="BB8" s="337">
        <v>60000</v>
      </c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62">
        <f>AN8*BB8</f>
        <v>60000</v>
      </c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7"/>
      <c r="CD8" s="337">
        <v>60000</v>
      </c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49"/>
      <c r="CR8" s="218" t="s">
        <v>1</v>
      </c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8" t="s">
        <v>1</v>
      </c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7"/>
      <c r="DV8" s="218" t="s">
        <v>1</v>
      </c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7"/>
    </row>
    <row r="9" spans="1:138" s="5" customFormat="1" ht="12.75" customHeight="1" hidden="1">
      <c r="A9" s="301"/>
      <c r="B9" s="302"/>
      <c r="C9" s="302"/>
      <c r="D9" s="302"/>
      <c r="E9" s="302"/>
      <c r="F9" s="303"/>
      <c r="G9" s="322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7"/>
      <c r="Z9" s="218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7"/>
      <c r="AN9" s="218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7"/>
      <c r="BB9" s="218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7"/>
      <c r="BP9" s="218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7"/>
      <c r="CD9" s="218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7"/>
      <c r="CR9" s="218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218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7"/>
      <c r="DV9" s="218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7"/>
    </row>
    <row r="10" spans="1:138" s="5" customFormat="1" ht="52.5" customHeight="1" hidden="1">
      <c r="A10" s="298" t="s">
        <v>8</v>
      </c>
      <c r="B10" s="299"/>
      <c r="C10" s="299"/>
      <c r="D10" s="299"/>
      <c r="E10" s="299"/>
      <c r="F10" s="300"/>
      <c r="G10" s="257" t="s">
        <v>90</v>
      </c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8"/>
      <c r="Z10" s="253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5"/>
      <c r="AN10" s="253" t="s">
        <v>1</v>
      </c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5"/>
      <c r="BB10" s="253" t="s">
        <v>1</v>
      </c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18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7"/>
      <c r="CD10" s="218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7"/>
      <c r="CR10" s="218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8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7"/>
      <c r="DV10" s="218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7"/>
    </row>
    <row r="11" spans="1:138" s="5" customFormat="1" ht="13.5" customHeight="1" hidden="1">
      <c r="A11" s="298" t="s">
        <v>26</v>
      </c>
      <c r="B11" s="299"/>
      <c r="C11" s="299"/>
      <c r="D11" s="299"/>
      <c r="E11" s="299"/>
      <c r="F11" s="300"/>
      <c r="G11" s="257" t="s">
        <v>89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8"/>
      <c r="Z11" s="253" t="s">
        <v>1</v>
      </c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5"/>
      <c r="AN11" s="253" t="s">
        <v>1</v>
      </c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5"/>
      <c r="BB11" s="253" t="s">
        <v>1</v>
      </c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3" t="s">
        <v>1</v>
      </c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5"/>
      <c r="CD11" s="218" t="s">
        <v>1</v>
      </c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7"/>
      <c r="CR11" s="218" t="s">
        <v>1</v>
      </c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8" t="s">
        <v>1</v>
      </c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7"/>
      <c r="DV11" s="218" t="s">
        <v>1</v>
      </c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7"/>
    </row>
    <row r="12" spans="1:138" s="5" customFormat="1" ht="13.5" customHeight="1" hidden="1">
      <c r="A12" s="301"/>
      <c r="B12" s="302"/>
      <c r="C12" s="302"/>
      <c r="D12" s="302"/>
      <c r="E12" s="302"/>
      <c r="F12" s="303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7"/>
      <c r="Z12" s="218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7"/>
      <c r="AN12" s="218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7"/>
      <c r="BB12" s="218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8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7"/>
      <c r="CD12" s="218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7"/>
      <c r="CR12" s="218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218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7"/>
      <c r="DV12" s="218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7"/>
    </row>
    <row r="13" spans="1:138" s="5" customFormat="1" ht="66" customHeight="1">
      <c r="A13" s="298" t="s">
        <v>9</v>
      </c>
      <c r="B13" s="299"/>
      <c r="C13" s="299"/>
      <c r="D13" s="299"/>
      <c r="E13" s="299"/>
      <c r="F13" s="300"/>
      <c r="G13" s="339" t="s">
        <v>91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40"/>
      <c r="Z13" s="253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5"/>
      <c r="AN13" s="253" t="s">
        <v>1</v>
      </c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5"/>
      <c r="BB13" s="253" t="s">
        <v>1</v>
      </c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342">
        <f>BP14+BP15</f>
        <v>284300</v>
      </c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4"/>
      <c r="CD13" s="342">
        <f>CD14+CD15</f>
        <v>284300</v>
      </c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4"/>
      <c r="CR13" s="218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218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7"/>
      <c r="DV13" s="218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7"/>
    </row>
    <row r="14" spans="1:138" s="5" customFormat="1" ht="52.5" customHeight="1">
      <c r="A14" s="298" t="s">
        <v>12</v>
      </c>
      <c r="B14" s="299"/>
      <c r="C14" s="299"/>
      <c r="D14" s="299"/>
      <c r="E14" s="299"/>
      <c r="F14" s="300"/>
      <c r="G14" s="257" t="s">
        <v>92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8"/>
      <c r="Z14" s="218">
        <v>226</v>
      </c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  <c r="AN14" s="218">
        <v>4</v>
      </c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7"/>
      <c r="BB14" s="218">
        <v>59075</v>
      </c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8">
        <f>AN14*BB14</f>
        <v>236300</v>
      </c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7"/>
      <c r="CD14" s="218">
        <v>236300</v>
      </c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7"/>
      <c r="CR14" s="218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218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7"/>
      <c r="DV14" s="218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7"/>
    </row>
    <row r="15" spans="1:138" s="5" customFormat="1" ht="45" customHeight="1">
      <c r="A15" s="301" t="s">
        <v>293</v>
      </c>
      <c r="B15" s="302"/>
      <c r="C15" s="302"/>
      <c r="D15" s="302"/>
      <c r="E15" s="302"/>
      <c r="F15" s="303"/>
      <c r="G15" s="316" t="s">
        <v>294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7"/>
      <c r="Z15" s="218">
        <v>226</v>
      </c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7"/>
      <c r="AN15" s="218">
        <v>3</v>
      </c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7"/>
      <c r="BB15" s="218">
        <v>16000</v>
      </c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8">
        <f>AN15*BB15</f>
        <v>48000</v>
      </c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7"/>
      <c r="CD15" s="218">
        <v>48000</v>
      </c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7"/>
      <c r="CR15" s="218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218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7"/>
      <c r="DV15" s="218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7"/>
    </row>
    <row r="16" spans="1:138" s="5" customFormat="1" ht="45" customHeight="1">
      <c r="A16" s="327" t="s">
        <v>10</v>
      </c>
      <c r="B16" s="328"/>
      <c r="C16" s="328"/>
      <c r="D16" s="328"/>
      <c r="E16" s="328"/>
      <c r="F16" s="329"/>
      <c r="G16" s="330" t="s">
        <v>295</v>
      </c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1"/>
      <c r="Z16" s="323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5"/>
      <c r="AN16" s="332" t="s">
        <v>1</v>
      </c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4"/>
      <c r="BB16" s="332" t="s">
        <v>1</v>
      </c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23">
        <f>BP17+BP18+BP19+BP20</f>
        <v>975100</v>
      </c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5"/>
      <c r="CD16" s="323">
        <f>CD17+CD18+CD19+CD20</f>
        <v>265700</v>
      </c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5"/>
      <c r="CR16" s="323">
        <f>CR20</f>
        <v>709400</v>
      </c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218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7"/>
      <c r="DV16" s="218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7"/>
    </row>
    <row r="17" spans="1:138" s="5" customFormat="1" ht="45" customHeight="1">
      <c r="A17" s="301" t="s">
        <v>37</v>
      </c>
      <c r="B17" s="302"/>
      <c r="C17" s="302"/>
      <c r="D17" s="302"/>
      <c r="E17" s="302"/>
      <c r="F17" s="303"/>
      <c r="G17" s="316" t="s">
        <v>294</v>
      </c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7"/>
      <c r="Z17" s="218">
        <v>226</v>
      </c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7"/>
      <c r="AN17" s="218">
        <v>3</v>
      </c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7"/>
      <c r="BB17" s="218">
        <v>15200</v>
      </c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8">
        <f>AN17*BB17</f>
        <v>45600</v>
      </c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7"/>
      <c r="CD17" s="218">
        <v>45600</v>
      </c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7"/>
      <c r="CR17" s="218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218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7"/>
      <c r="DV17" s="218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7"/>
    </row>
    <row r="18" spans="1:138" s="5" customFormat="1" ht="45" customHeight="1">
      <c r="A18" s="301" t="s">
        <v>202</v>
      </c>
      <c r="B18" s="302"/>
      <c r="C18" s="302"/>
      <c r="D18" s="302"/>
      <c r="E18" s="302"/>
      <c r="F18" s="303"/>
      <c r="G18" s="322" t="s">
        <v>298</v>
      </c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7"/>
      <c r="Z18" s="218">
        <v>226</v>
      </c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7"/>
      <c r="AN18" s="218">
        <v>1</v>
      </c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7"/>
      <c r="BB18" s="218">
        <v>118100</v>
      </c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8">
        <f>AN18*BB18</f>
        <v>118100</v>
      </c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7"/>
      <c r="CD18" s="218">
        <v>118100</v>
      </c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7"/>
      <c r="CR18" s="218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218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7"/>
      <c r="DV18" s="218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7"/>
    </row>
    <row r="19" spans="1:138" s="5" customFormat="1" ht="165.75" customHeight="1">
      <c r="A19" s="301" t="s">
        <v>296</v>
      </c>
      <c r="B19" s="302"/>
      <c r="C19" s="302"/>
      <c r="D19" s="302"/>
      <c r="E19" s="302"/>
      <c r="F19" s="303"/>
      <c r="G19" s="316" t="s">
        <v>302</v>
      </c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218">
        <v>226</v>
      </c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7"/>
      <c r="AN19" s="218">
        <v>6</v>
      </c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7"/>
      <c r="BB19" s="218">
        <v>17000</v>
      </c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8">
        <f>AN19*BB19</f>
        <v>102000</v>
      </c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7"/>
      <c r="CD19" s="218">
        <v>102000</v>
      </c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7"/>
      <c r="CR19" s="218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218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7"/>
      <c r="DV19" s="218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7"/>
    </row>
    <row r="20" spans="1:138" s="5" customFormat="1" ht="79.5" customHeight="1">
      <c r="A20" s="301" t="s">
        <v>297</v>
      </c>
      <c r="B20" s="302"/>
      <c r="C20" s="302"/>
      <c r="D20" s="302"/>
      <c r="E20" s="302"/>
      <c r="F20" s="303"/>
      <c r="G20" s="316" t="s">
        <v>299</v>
      </c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7"/>
      <c r="Z20" s="218">
        <v>226</v>
      </c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7"/>
      <c r="AN20" s="218">
        <v>2</v>
      </c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7"/>
      <c r="BB20" s="218">
        <v>354700</v>
      </c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8">
        <f>AN20*BB20</f>
        <v>709400</v>
      </c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7"/>
      <c r="CD20" s="218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7"/>
      <c r="CR20" s="218">
        <v>709400</v>
      </c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218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7"/>
      <c r="DV20" s="218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7"/>
    </row>
    <row r="21" spans="1:138" s="5" customFormat="1" ht="13.5" customHeight="1">
      <c r="A21" s="301"/>
      <c r="B21" s="302"/>
      <c r="C21" s="302"/>
      <c r="D21" s="302"/>
      <c r="E21" s="302"/>
      <c r="F21" s="303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7"/>
      <c r="Z21" s="218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7"/>
      <c r="AN21" s="218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7"/>
      <c r="BB21" s="218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8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7"/>
      <c r="CD21" s="218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7"/>
      <c r="CR21" s="218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8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7"/>
      <c r="DV21" s="218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7"/>
    </row>
    <row r="22" spans="1:138" s="5" customFormat="1" ht="13.5" customHeight="1">
      <c r="A22" s="295" t="s">
        <v>18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1"/>
      <c r="BP22" s="345">
        <f>BP16+BP13+BP7</f>
        <v>1319400</v>
      </c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5"/>
      <c r="CD22" s="345">
        <f>CD16+CD13+CD7</f>
        <v>610000</v>
      </c>
      <c r="CE22" s="324"/>
      <c r="CF22" s="324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5"/>
      <c r="CR22" s="342">
        <f>CR20</f>
        <v>709400</v>
      </c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218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7"/>
      <c r="DV22" s="218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7"/>
    </row>
    <row r="23" ht="19.5" customHeight="1"/>
  </sheetData>
  <sheetProtection/>
  <mergeCells count="178">
    <mergeCell ref="CR12:DH12"/>
    <mergeCell ref="A22:BO22"/>
    <mergeCell ref="Z11:AM11"/>
    <mergeCell ref="Z12:AM12"/>
    <mergeCell ref="Z13:AM13"/>
    <mergeCell ref="Z14:AM14"/>
    <mergeCell ref="Z15:AM15"/>
    <mergeCell ref="Z21:AM21"/>
    <mergeCell ref="BB14:BO14"/>
    <mergeCell ref="A14:F14"/>
    <mergeCell ref="CR4:DH5"/>
    <mergeCell ref="CR6:DH6"/>
    <mergeCell ref="CR7:DH7"/>
    <mergeCell ref="CR8:DH8"/>
    <mergeCell ref="CR9:DH9"/>
    <mergeCell ref="CR10:DH10"/>
    <mergeCell ref="A21:F21"/>
    <mergeCell ref="G21:Y21"/>
    <mergeCell ref="DV21:EH21"/>
    <mergeCell ref="CR14:DH14"/>
    <mergeCell ref="CR15:DH15"/>
    <mergeCell ref="BP21:CC21"/>
    <mergeCell ref="AN21:BA21"/>
    <mergeCell ref="G14:Y14"/>
    <mergeCell ref="AN14:BA14"/>
    <mergeCell ref="CR21:DH21"/>
    <mergeCell ref="A13:F13"/>
    <mergeCell ref="G13:Y13"/>
    <mergeCell ref="AN13:BA13"/>
    <mergeCell ref="BB13:BO13"/>
    <mergeCell ref="BP13:CC13"/>
    <mergeCell ref="Z6:AM6"/>
    <mergeCell ref="Z7:AM7"/>
    <mergeCell ref="Z8:AM8"/>
    <mergeCell ref="Z9:AM9"/>
    <mergeCell ref="A12:F12"/>
    <mergeCell ref="BB21:BO21"/>
    <mergeCell ref="DI21:DU21"/>
    <mergeCell ref="A4:F5"/>
    <mergeCell ref="DI5:DU5"/>
    <mergeCell ref="A15:F15"/>
    <mergeCell ref="G15:Y15"/>
    <mergeCell ref="AN15:BA15"/>
    <mergeCell ref="BB15:BO15"/>
    <mergeCell ref="BP8:CC8"/>
    <mergeCell ref="A6:F6"/>
    <mergeCell ref="A8:F8"/>
    <mergeCell ref="G8:Y8"/>
    <mergeCell ref="CD13:CQ13"/>
    <mergeCell ref="BP15:CC15"/>
    <mergeCell ref="CD15:CQ15"/>
    <mergeCell ref="CD9:CQ9"/>
    <mergeCell ref="A9:F9"/>
    <mergeCell ref="G9:Y9"/>
    <mergeCell ref="CD14:CQ14"/>
    <mergeCell ref="AN8:BA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DI9:DU9"/>
    <mergeCell ref="DV8:EH8"/>
    <mergeCell ref="DV10:EH10"/>
    <mergeCell ref="DI15:DU15"/>
    <mergeCell ref="DV15:EH15"/>
    <mergeCell ref="DI14:DU14"/>
    <mergeCell ref="CD21:CQ21"/>
    <mergeCell ref="CR13:DH13"/>
    <mergeCell ref="BP22:CC22"/>
    <mergeCell ref="CD22:CQ22"/>
    <mergeCell ref="DI22:DU22"/>
    <mergeCell ref="DV22:EH22"/>
    <mergeCell ref="DI13:DU13"/>
    <mergeCell ref="DV13:EH13"/>
    <mergeCell ref="BP14:CC14"/>
    <mergeCell ref="CR22:DH22"/>
    <mergeCell ref="A7:F7"/>
    <mergeCell ref="G7:Y7"/>
    <mergeCell ref="AN7:BA7"/>
    <mergeCell ref="BB7:BO7"/>
    <mergeCell ref="BP7:CC7"/>
    <mergeCell ref="CD7:CQ7"/>
    <mergeCell ref="BB8:BO8"/>
    <mergeCell ref="DV14:EH14"/>
    <mergeCell ref="BB9:BO9"/>
    <mergeCell ref="BP9:CC9"/>
    <mergeCell ref="A10:F10"/>
    <mergeCell ref="G10:Y10"/>
    <mergeCell ref="AN10:BA10"/>
    <mergeCell ref="BB10:BO10"/>
    <mergeCell ref="BP10:CC10"/>
    <mergeCell ref="AN9:BA9"/>
    <mergeCell ref="Z10:AM10"/>
    <mergeCell ref="CD10:CQ10"/>
    <mergeCell ref="BP12:CC12"/>
    <mergeCell ref="CD12:CQ12"/>
    <mergeCell ref="DV12:EH12"/>
    <mergeCell ref="BP11:CC11"/>
    <mergeCell ref="CD11:CQ11"/>
    <mergeCell ref="DI11:DU11"/>
    <mergeCell ref="DV11:EH11"/>
    <mergeCell ref="CR11:DH11"/>
    <mergeCell ref="A2:EH2"/>
    <mergeCell ref="G12:Y12"/>
    <mergeCell ref="AN12:BA12"/>
    <mergeCell ref="BB12:BO12"/>
    <mergeCell ref="DI12:DU12"/>
    <mergeCell ref="DI10:DU10"/>
    <mergeCell ref="A11:F11"/>
    <mergeCell ref="G11:Y11"/>
    <mergeCell ref="AN11:BA11"/>
    <mergeCell ref="BB11:BO11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CD17:CQ17"/>
    <mergeCell ref="CR17:DH17"/>
    <mergeCell ref="DI17:DU17"/>
    <mergeCell ref="DV17:EH17"/>
    <mergeCell ref="CD19:CQ19"/>
    <mergeCell ref="CR19:DH19"/>
    <mergeCell ref="DI19:DU19"/>
    <mergeCell ref="DV19:EH19"/>
    <mergeCell ref="A19:F19"/>
    <mergeCell ref="G19:Y19"/>
    <mergeCell ref="Z19:AM19"/>
    <mergeCell ref="AN19:BA19"/>
    <mergeCell ref="BB19:BO19"/>
    <mergeCell ref="BP19:CC19"/>
    <mergeCell ref="CD20:CQ20"/>
    <mergeCell ref="CR20:DH20"/>
    <mergeCell ref="DI20:DU20"/>
    <mergeCell ref="DV20:EH20"/>
    <mergeCell ref="A20:F20"/>
    <mergeCell ref="G20:Y20"/>
    <mergeCell ref="Z20:AM20"/>
    <mergeCell ref="AN20:BA20"/>
    <mergeCell ref="BB20:BO20"/>
    <mergeCell ref="BP20:CC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17"/>
  <sheetViews>
    <sheetView view="pageBreakPreview" zoomScaleSheetLayoutView="100" zoomScalePageLayoutView="0" workbookViewId="0" topLeftCell="A1">
      <selection activeCell="GG7" sqref="GG7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93</v>
      </c>
    </row>
    <row r="2" s="4" customFormat="1" ht="12.75" customHeight="1"/>
    <row r="3" spans="1:138" s="3" customFormat="1" ht="73.5" customHeight="1">
      <c r="A3" s="350" t="s">
        <v>3</v>
      </c>
      <c r="B3" s="351"/>
      <c r="C3" s="351"/>
      <c r="D3" s="351"/>
      <c r="E3" s="351"/>
      <c r="F3" s="352"/>
      <c r="G3" s="351" t="s">
        <v>22</v>
      </c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2"/>
      <c r="Z3" s="350" t="s">
        <v>237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2"/>
      <c r="AN3" s="350" t="s">
        <v>88</v>
      </c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2"/>
      <c r="BB3" s="350" t="s">
        <v>102</v>
      </c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2"/>
      <c r="BP3" s="350" t="s">
        <v>254</v>
      </c>
      <c r="BQ3" s="351"/>
      <c r="BR3" s="351"/>
      <c r="BS3" s="351"/>
      <c r="BT3" s="351"/>
      <c r="BU3" s="351"/>
      <c r="BV3" s="351"/>
      <c r="BW3" s="351"/>
      <c r="BX3" s="351"/>
      <c r="BY3" s="351"/>
      <c r="BZ3" s="351"/>
      <c r="CA3" s="351"/>
      <c r="CB3" s="351"/>
      <c r="CC3" s="352"/>
      <c r="CD3" s="356" t="s">
        <v>197</v>
      </c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8"/>
      <c r="CR3" s="356" t="s">
        <v>201</v>
      </c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57"/>
      <c r="DF3" s="357"/>
      <c r="DG3" s="357"/>
      <c r="DH3" s="357"/>
      <c r="DI3" s="346" t="s">
        <v>19</v>
      </c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8"/>
    </row>
    <row r="4" spans="1:138" s="3" customFormat="1" ht="33" customHeight="1">
      <c r="A4" s="353"/>
      <c r="B4" s="354"/>
      <c r="C4" s="354"/>
      <c r="D4" s="354"/>
      <c r="E4" s="354"/>
      <c r="F4" s="355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5"/>
      <c r="Z4" s="353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5"/>
      <c r="AN4" s="353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5"/>
      <c r="BB4" s="353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5"/>
      <c r="BP4" s="353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5"/>
      <c r="CD4" s="359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1"/>
      <c r="CR4" s="359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46" t="s">
        <v>2</v>
      </c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 t="s">
        <v>34</v>
      </c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8"/>
    </row>
    <row r="5" spans="1:138" s="6" customFormat="1" ht="12.75">
      <c r="A5" s="272">
        <v>1</v>
      </c>
      <c r="B5" s="273"/>
      <c r="C5" s="273"/>
      <c r="D5" s="273"/>
      <c r="E5" s="273"/>
      <c r="F5" s="274"/>
      <c r="G5" s="368">
        <v>2</v>
      </c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9"/>
      <c r="Z5" s="365">
        <v>3</v>
      </c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7"/>
      <c r="AN5" s="370">
        <v>4</v>
      </c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9"/>
      <c r="BB5" s="370">
        <v>5</v>
      </c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9"/>
      <c r="BP5" s="370">
        <v>6</v>
      </c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9"/>
      <c r="CD5" s="371">
        <v>7</v>
      </c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3"/>
      <c r="CR5" s="371">
        <v>8</v>
      </c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3"/>
      <c r="DI5" s="371">
        <v>9</v>
      </c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3"/>
      <c r="DV5" s="371">
        <v>10</v>
      </c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3"/>
    </row>
    <row r="6" spans="1:138" s="5" customFormat="1" ht="26.25" customHeight="1">
      <c r="A6" s="219" t="s">
        <v>7</v>
      </c>
      <c r="B6" s="220"/>
      <c r="C6" s="220"/>
      <c r="D6" s="220"/>
      <c r="E6" s="220"/>
      <c r="F6" s="221"/>
      <c r="G6" s="257" t="s">
        <v>95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374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7"/>
      <c r="AN6" s="370" t="s">
        <v>1</v>
      </c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9"/>
      <c r="BB6" s="370" t="s">
        <v>1</v>
      </c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9"/>
      <c r="BP6" s="370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9"/>
      <c r="CD6" s="218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7"/>
      <c r="CR6" s="218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7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</row>
    <row r="7" spans="1:138" s="5" customFormat="1" ht="26.25" customHeight="1">
      <c r="A7" s="363" t="s">
        <v>23</v>
      </c>
      <c r="B7" s="161"/>
      <c r="C7" s="161"/>
      <c r="D7" s="161"/>
      <c r="E7" s="161"/>
      <c r="F7" s="162"/>
      <c r="G7" s="257" t="s">
        <v>96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375" t="s">
        <v>1</v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2"/>
      <c r="AN7" s="253" t="s">
        <v>1</v>
      </c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 t="s">
        <v>1</v>
      </c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 t="s">
        <v>1</v>
      </c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18" t="s">
        <v>1</v>
      </c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 t="s">
        <v>1</v>
      </c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7"/>
      <c r="DI7" s="218" t="s">
        <v>1</v>
      </c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7"/>
      <c r="DV7" s="218" t="s">
        <v>1</v>
      </c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7"/>
    </row>
    <row r="8" spans="1:138" s="5" customFormat="1" ht="26.25" customHeight="1">
      <c r="A8" s="363" t="s">
        <v>24</v>
      </c>
      <c r="B8" s="161"/>
      <c r="C8" s="161"/>
      <c r="D8" s="161"/>
      <c r="E8" s="161"/>
      <c r="F8" s="162"/>
      <c r="G8" s="364" t="s">
        <v>280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4"/>
      <c r="Z8" s="365">
        <v>310</v>
      </c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7"/>
      <c r="AN8" s="253">
        <v>1</v>
      </c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>
        <v>236200</v>
      </c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>
        <v>236200</v>
      </c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18">
        <v>236200</v>
      </c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7"/>
      <c r="DI8" s="218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7"/>
      <c r="DV8" s="218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7"/>
    </row>
    <row r="9" spans="1:138" s="5" customFormat="1" ht="26.25" customHeight="1">
      <c r="A9" s="363" t="s">
        <v>25</v>
      </c>
      <c r="B9" s="161"/>
      <c r="C9" s="161"/>
      <c r="D9" s="161"/>
      <c r="E9" s="161"/>
      <c r="F9" s="162"/>
      <c r="G9" s="364" t="s">
        <v>281</v>
      </c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4"/>
      <c r="Z9" s="365">
        <v>310</v>
      </c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7"/>
      <c r="AN9" s="253">
        <v>1</v>
      </c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>
        <v>100000</v>
      </c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>
        <v>100000</v>
      </c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18">
        <v>100000</v>
      </c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7"/>
      <c r="DI9" s="218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7"/>
      <c r="DV9" s="218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7"/>
    </row>
    <row r="10" spans="1:138" s="5" customFormat="1" ht="39" customHeight="1" hidden="1">
      <c r="A10" s="219" t="s">
        <v>8</v>
      </c>
      <c r="B10" s="220"/>
      <c r="C10" s="220"/>
      <c r="D10" s="220"/>
      <c r="E10" s="220"/>
      <c r="F10" s="221"/>
      <c r="G10" s="257" t="s">
        <v>255</v>
      </c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365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7"/>
      <c r="AN10" s="253" t="s">
        <v>1</v>
      </c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 t="s">
        <v>1</v>
      </c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7"/>
      <c r="DI10" s="218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7"/>
      <c r="DV10" s="218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7"/>
    </row>
    <row r="11" spans="1:138" s="5" customFormat="1" ht="26.25" customHeight="1" hidden="1">
      <c r="A11" s="363" t="s">
        <v>26</v>
      </c>
      <c r="B11" s="161"/>
      <c r="C11" s="161"/>
      <c r="D11" s="161"/>
      <c r="E11" s="161"/>
      <c r="F11" s="162"/>
      <c r="G11" s="257" t="s">
        <v>96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375" t="s">
        <v>1</v>
      </c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2"/>
      <c r="AN11" s="253" t="s">
        <v>1</v>
      </c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 t="s">
        <v>1</v>
      </c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 t="s">
        <v>1</v>
      </c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18" t="s">
        <v>1</v>
      </c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 t="s">
        <v>1</v>
      </c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7"/>
      <c r="DI11" s="218" t="s">
        <v>1</v>
      </c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7"/>
      <c r="DV11" s="218" t="s">
        <v>1</v>
      </c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7"/>
    </row>
    <row r="12" spans="1:138" s="5" customFormat="1" ht="26.25" customHeight="1" hidden="1">
      <c r="A12" s="363" t="s">
        <v>27</v>
      </c>
      <c r="B12" s="161"/>
      <c r="C12" s="161"/>
      <c r="D12" s="161"/>
      <c r="E12" s="161"/>
      <c r="F12" s="162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365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7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7"/>
      <c r="DI12" s="218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7"/>
      <c r="DV12" s="218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7"/>
    </row>
    <row r="13" spans="1:138" s="5" customFormat="1" ht="48" customHeight="1" hidden="1">
      <c r="A13" s="219" t="s">
        <v>9</v>
      </c>
      <c r="B13" s="220"/>
      <c r="C13" s="220"/>
      <c r="D13" s="220"/>
      <c r="E13" s="220"/>
      <c r="F13" s="221"/>
      <c r="G13" s="376" t="s">
        <v>256</v>
      </c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65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7"/>
      <c r="AN13" s="253" t="s">
        <v>1</v>
      </c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 t="s">
        <v>1</v>
      </c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7"/>
      <c r="DI13" s="218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7"/>
      <c r="DV13" s="218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7"/>
    </row>
    <row r="14" spans="1:138" s="5" customFormat="1" ht="24" customHeight="1" hidden="1">
      <c r="A14" s="363" t="s">
        <v>12</v>
      </c>
      <c r="B14" s="161"/>
      <c r="C14" s="161"/>
      <c r="D14" s="161"/>
      <c r="E14" s="161"/>
      <c r="F14" s="162"/>
      <c r="G14" s="257" t="s">
        <v>96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375" t="s">
        <v>1</v>
      </c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2"/>
      <c r="AN14" s="253" t="s">
        <v>1</v>
      </c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 t="s">
        <v>1</v>
      </c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 t="s">
        <v>1</v>
      </c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18" t="s">
        <v>1</v>
      </c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 t="s">
        <v>1</v>
      </c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7"/>
      <c r="DI14" s="218" t="s">
        <v>1</v>
      </c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7"/>
      <c r="DV14" s="218" t="s">
        <v>1</v>
      </c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7"/>
    </row>
    <row r="15" spans="1:138" s="5" customFormat="1" ht="24" customHeight="1" hidden="1">
      <c r="A15" s="363" t="s">
        <v>13</v>
      </c>
      <c r="B15" s="161"/>
      <c r="C15" s="161"/>
      <c r="D15" s="161"/>
      <c r="E15" s="161"/>
      <c r="F15" s="162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365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7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18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7"/>
      <c r="CR15" s="218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7"/>
      <c r="DI15" s="218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7"/>
      <c r="DV15" s="218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7"/>
    </row>
    <row r="16" spans="1:138" s="5" customFormat="1" ht="16.5" customHeight="1">
      <c r="A16" s="282" t="s">
        <v>18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3"/>
      <c r="BP16" s="377">
        <f>BP8+BP9</f>
        <v>336200</v>
      </c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2"/>
      <c r="CD16" s="218">
        <f>CD8+CD9</f>
        <v>336200</v>
      </c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7"/>
      <c r="CR16" s="218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7"/>
      <c r="DI16" s="218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7"/>
      <c r="DV16" s="218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7"/>
    </row>
    <row r="17" spans="7:138" ht="1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</row>
  </sheetData>
  <sheetProtection/>
  <mergeCells count="127">
    <mergeCell ref="DV15:EH15"/>
    <mergeCell ref="A16:BO16"/>
    <mergeCell ref="BP16:CC16"/>
    <mergeCell ref="CD16:CQ16"/>
    <mergeCell ref="CR16:DH16"/>
    <mergeCell ref="DI16:DU16"/>
    <mergeCell ref="DV16:EH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9:EH9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7:EH7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R8:DH8"/>
    <mergeCell ref="DI8:DU8"/>
    <mergeCell ref="DV8:EH8"/>
    <mergeCell ref="A8:F8"/>
    <mergeCell ref="G8:Y8"/>
    <mergeCell ref="Z8:AM8"/>
    <mergeCell ref="AN8:BA8"/>
    <mergeCell ref="BB8:BO8"/>
    <mergeCell ref="BP8:CC8"/>
    <mergeCell ref="CD8:CQ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tabSelected="1" view="pageBreakPreview" zoomScaleSheetLayoutView="100" zoomScalePageLayoutView="0" workbookViewId="0" topLeftCell="A1">
      <selection activeCell="CJ8" sqref="CJ8:CW8"/>
    </sheetView>
  </sheetViews>
  <sheetFormatPr defaultColWidth="0.875" defaultRowHeight="12.75"/>
  <cols>
    <col min="1" max="16384" width="0.875" style="1" customWidth="1"/>
  </cols>
  <sheetData>
    <row r="1" spans="1:138" s="4" customFormat="1" ht="15">
      <c r="A1" s="4" t="s">
        <v>97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</row>
    <row r="2" spans="7:138" s="4" customFormat="1" ht="12.75" customHeight="1"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</row>
    <row r="3" spans="1:138" s="3" customFormat="1" ht="86.25" customHeight="1">
      <c r="A3" s="286" t="s">
        <v>3</v>
      </c>
      <c r="B3" s="287"/>
      <c r="C3" s="287"/>
      <c r="D3" s="287"/>
      <c r="E3" s="287"/>
      <c r="F3" s="288"/>
      <c r="G3" s="389" t="s">
        <v>22</v>
      </c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90"/>
      <c r="X3" s="388" t="s">
        <v>237</v>
      </c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80"/>
      <c r="AL3" s="389" t="s">
        <v>60</v>
      </c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80"/>
      <c r="AY3" s="388" t="s">
        <v>94</v>
      </c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90"/>
      <c r="BL3" s="388" t="s">
        <v>100</v>
      </c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90"/>
      <c r="BX3" s="388" t="s">
        <v>253</v>
      </c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90"/>
      <c r="CJ3" s="394" t="s">
        <v>200</v>
      </c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6"/>
      <c r="CX3" s="394" t="s">
        <v>201</v>
      </c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170"/>
      <c r="DJ3" s="170"/>
      <c r="DK3" s="170"/>
      <c r="DL3" s="170"/>
      <c r="DM3" s="180"/>
      <c r="DN3" s="377" t="s">
        <v>19</v>
      </c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3"/>
      <c r="EB3" s="383"/>
      <c r="EC3" s="383"/>
      <c r="ED3" s="383"/>
      <c r="EE3" s="383"/>
      <c r="EF3" s="383"/>
      <c r="EG3" s="383"/>
      <c r="EH3" s="387"/>
    </row>
    <row r="4" spans="1:138" s="3" customFormat="1" ht="36" customHeight="1">
      <c r="A4" s="292"/>
      <c r="B4" s="293"/>
      <c r="C4" s="293"/>
      <c r="D4" s="293"/>
      <c r="E4" s="293"/>
      <c r="F4" s="294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3"/>
      <c r="X4" s="171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81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81"/>
      <c r="AY4" s="391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3"/>
      <c r="BL4" s="391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3"/>
      <c r="BX4" s="391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3"/>
      <c r="CJ4" s="397"/>
      <c r="CK4" s="398"/>
      <c r="CL4" s="398"/>
      <c r="CM4" s="398"/>
      <c r="CN4" s="398"/>
      <c r="CO4" s="398"/>
      <c r="CP4" s="398"/>
      <c r="CQ4" s="398"/>
      <c r="CR4" s="398"/>
      <c r="CS4" s="398"/>
      <c r="CT4" s="398"/>
      <c r="CU4" s="398"/>
      <c r="CV4" s="398"/>
      <c r="CW4" s="399"/>
      <c r="CX4" s="397"/>
      <c r="CY4" s="398"/>
      <c r="CZ4" s="398"/>
      <c r="DA4" s="398"/>
      <c r="DB4" s="398"/>
      <c r="DC4" s="398"/>
      <c r="DD4" s="398"/>
      <c r="DE4" s="398"/>
      <c r="DF4" s="398"/>
      <c r="DG4" s="398"/>
      <c r="DH4" s="398"/>
      <c r="DI4" s="172"/>
      <c r="DJ4" s="172"/>
      <c r="DK4" s="172"/>
      <c r="DL4" s="172"/>
      <c r="DM4" s="181"/>
      <c r="DN4" s="377" t="s">
        <v>2</v>
      </c>
      <c r="DO4" s="383"/>
      <c r="DP4" s="383"/>
      <c r="DQ4" s="383"/>
      <c r="DR4" s="383"/>
      <c r="DS4" s="383"/>
      <c r="DT4" s="383"/>
      <c r="DU4" s="383"/>
      <c r="DV4" s="383"/>
      <c r="DW4" s="383"/>
      <c r="DX4" s="387"/>
      <c r="DY4" s="377" t="s">
        <v>20</v>
      </c>
      <c r="DZ4" s="383"/>
      <c r="EA4" s="383"/>
      <c r="EB4" s="383"/>
      <c r="EC4" s="383"/>
      <c r="ED4" s="383"/>
      <c r="EE4" s="383"/>
      <c r="EF4" s="383"/>
      <c r="EG4" s="383"/>
      <c r="EH4" s="387"/>
    </row>
    <row r="5" spans="1:138" s="6" customFormat="1" ht="12.75">
      <c r="A5" s="272">
        <v>1</v>
      </c>
      <c r="B5" s="273"/>
      <c r="C5" s="273"/>
      <c r="D5" s="273"/>
      <c r="E5" s="273"/>
      <c r="F5" s="274"/>
      <c r="G5" s="368">
        <v>2</v>
      </c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9"/>
      <c r="X5" s="365">
        <v>3</v>
      </c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5">
        <v>4</v>
      </c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7"/>
      <c r="AY5" s="370">
        <v>5</v>
      </c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9"/>
      <c r="BL5" s="370">
        <v>6</v>
      </c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9"/>
      <c r="BX5" s="370">
        <v>7</v>
      </c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9"/>
      <c r="CJ5" s="371">
        <v>8</v>
      </c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3"/>
      <c r="CX5" s="371">
        <v>9</v>
      </c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85"/>
      <c r="DJ5" s="385"/>
      <c r="DK5" s="385"/>
      <c r="DL5" s="385"/>
      <c r="DM5" s="386"/>
      <c r="DN5" s="371">
        <v>10</v>
      </c>
      <c r="DO5" s="372"/>
      <c r="DP5" s="372"/>
      <c r="DQ5" s="372"/>
      <c r="DR5" s="372"/>
      <c r="DS5" s="372"/>
      <c r="DT5" s="372"/>
      <c r="DU5" s="372"/>
      <c r="DV5" s="372"/>
      <c r="DW5" s="372"/>
      <c r="DX5" s="373"/>
      <c r="DY5" s="371">
        <v>11</v>
      </c>
      <c r="DZ5" s="372"/>
      <c r="EA5" s="372"/>
      <c r="EB5" s="372"/>
      <c r="EC5" s="372"/>
      <c r="ED5" s="372"/>
      <c r="EE5" s="372"/>
      <c r="EF5" s="372"/>
      <c r="EG5" s="372"/>
      <c r="EH5" s="373"/>
    </row>
    <row r="6" spans="1:138" s="5" customFormat="1" ht="26.25" customHeight="1">
      <c r="A6" s="219" t="s">
        <v>7</v>
      </c>
      <c r="B6" s="220"/>
      <c r="C6" s="220"/>
      <c r="D6" s="220"/>
      <c r="E6" s="220"/>
      <c r="F6" s="221"/>
      <c r="G6" s="257" t="s">
        <v>98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8"/>
      <c r="X6" s="375" t="s">
        <v>1</v>
      </c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375" t="s">
        <v>1</v>
      </c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2"/>
      <c r="AY6" s="253" t="s">
        <v>1</v>
      </c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 t="s">
        <v>1</v>
      </c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18" t="s">
        <v>1</v>
      </c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 t="s">
        <v>1</v>
      </c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7"/>
      <c r="CX6" s="377" t="s">
        <v>1</v>
      </c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161"/>
      <c r="DJ6" s="161"/>
      <c r="DK6" s="161"/>
      <c r="DL6" s="161"/>
      <c r="DM6" s="162"/>
      <c r="DN6" s="218" t="s">
        <v>1</v>
      </c>
      <c r="DO6" s="216"/>
      <c r="DP6" s="216"/>
      <c r="DQ6" s="216"/>
      <c r="DR6" s="216"/>
      <c r="DS6" s="216"/>
      <c r="DT6" s="216"/>
      <c r="DU6" s="216"/>
      <c r="DV6" s="216"/>
      <c r="DW6" s="216"/>
      <c r="DX6" s="217"/>
      <c r="DY6" s="218" t="s">
        <v>1</v>
      </c>
      <c r="DZ6" s="216"/>
      <c r="EA6" s="216"/>
      <c r="EB6" s="216"/>
      <c r="EC6" s="216"/>
      <c r="ED6" s="216"/>
      <c r="EE6" s="216"/>
      <c r="EF6" s="216"/>
      <c r="EG6" s="216"/>
      <c r="EH6" s="217"/>
    </row>
    <row r="7" spans="1:138" s="5" customFormat="1" ht="26.25" customHeight="1">
      <c r="A7" s="219" t="s">
        <v>23</v>
      </c>
      <c r="B7" s="220"/>
      <c r="C7" s="220"/>
      <c r="D7" s="220"/>
      <c r="E7" s="220"/>
      <c r="F7" s="221"/>
      <c r="G7" s="257" t="s">
        <v>99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75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375" t="s">
        <v>1</v>
      </c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2"/>
      <c r="AY7" s="253" t="s">
        <v>1</v>
      </c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 t="s">
        <v>1</v>
      </c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5"/>
      <c r="BX7" s="253">
        <f>BX8+BX9+BX10</f>
        <v>185000</v>
      </c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5"/>
      <c r="CJ7" s="218">
        <f>CJ8+CJ9+CJ10</f>
        <v>185000</v>
      </c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377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161"/>
      <c r="DJ7" s="161"/>
      <c r="DK7" s="161"/>
      <c r="DL7" s="161"/>
      <c r="DM7" s="162"/>
      <c r="DN7" s="218"/>
      <c r="DO7" s="321"/>
      <c r="DP7" s="321"/>
      <c r="DQ7" s="321"/>
      <c r="DR7" s="321"/>
      <c r="DS7" s="321"/>
      <c r="DT7" s="321"/>
      <c r="DU7" s="321"/>
      <c r="DV7" s="321"/>
      <c r="DW7" s="321"/>
      <c r="DX7" s="384"/>
      <c r="DY7" s="218"/>
      <c r="DZ7" s="216"/>
      <c r="EA7" s="216"/>
      <c r="EB7" s="216"/>
      <c r="EC7" s="216"/>
      <c r="ED7" s="216"/>
      <c r="EE7" s="216"/>
      <c r="EF7" s="216"/>
      <c r="EG7" s="216"/>
      <c r="EH7" s="217"/>
    </row>
    <row r="8" spans="1:138" s="5" customFormat="1" ht="26.25" customHeight="1">
      <c r="A8" s="261"/>
      <c r="B8" s="161"/>
      <c r="C8" s="161"/>
      <c r="D8" s="161"/>
      <c r="E8" s="161"/>
      <c r="F8" s="162"/>
      <c r="G8" s="316" t="s">
        <v>276</v>
      </c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75">
        <v>346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375" t="s">
        <v>277</v>
      </c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9"/>
      <c r="AY8" s="218">
        <v>400</v>
      </c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377">
        <v>200</v>
      </c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2"/>
      <c r="BX8" s="377">
        <f>AY8*BL8</f>
        <v>80000</v>
      </c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2"/>
      <c r="CJ8" s="377">
        <v>80000</v>
      </c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2"/>
      <c r="CX8" s="377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2"/>
      <c r="DN8" s="377"/>
      <c r="DO8" s="161"/>
      <c r="DP8" s="161"/>
      <c r="DQ8" s="161"/>
      <c r="DR8" s="161"/>
      <c r="DS8" s="161"/>
      <c r="DT8" s="161"/>
      <c r="DU8" s="161"/>
      <c r="DV8" s="161"/>
      <c r="DW8" s="161"/>
      <c r="DX8" s="162"/>
      <c r="DY8" s="377"/>
      <c r="DZ8" s="161"/>
      <c r="EA8" s="161"/>
      <c r="EB8" s="161"/>
      <c r="EC8" s="161"/>
      <c r="ED8" s="161"/>
      <c r="EE8" s="161"/>
      <c r="EF8" s="161"/>
      <c r="EG8" s="161"/>
      <c r="EH8" s="162"/>
    </row>
    <row r="9" spans="1:138" s="5" customFormat="1" ht="26.25" customHeight="1">
      <c r="A9" s="261"/>
      <c r="B9" s="161"/>
      <c r="C9" s="161"/>
      <c r="D9" s="161"/>
      <c r="E9" s="161"/>
      <c r="F9" s="162"/>
      <c r="G9" s="316" t="s">
        <v>278</v>
      </c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75">
        <v>346</v>
      </c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375" t="s">
        <v>277</v>
      </c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9"/>
      <c r="AY9" s="218">
        <v>200</v>
      </c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377">
        <v>400</v>
      </c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2"/>
      <c r="BX9" s="377">
        <v>80000</v>
      </c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2"/>
      <c r="CJ9" s="377">
        <v>80000</v>
      </c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2"/>
      <c r="CX9" s="377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2"/>
      <c r="DN9" s="377"/>
      <c r="DO9" s="161"/>
      <c r="DP9" s="161"/>
      <c r="DQ9" s="161"/>
      <c r="DR9" s="161"/>
      <c r="DS9" s="161"/>
      <c r="DT9" s="161"/>
      <c r="DU9" s="161"/>
      <c r="DV9" s="161"/>
      <c r="DW9" s="161"/>
      <c r="DX9" s="162"/>
      <c r="DY9" s="377"/>
      <c r="DZ9" s="161"/>
      <c r="EA9" s="161"/>
      <c r="EB9" s="161"/>
      <c r="EC9" s="161"/>
      <c r="ED9" s="161"/>
      <c r="EE9" s="161"/>
      <c r="EF9" s="161"/>
      <c r="EG9" s="161"/>
      <c r="EH9" s="162"/>
    </row>
    <row r="10" spans="1:138" s="5" customFormat="1" ht="23.25" customHeight="1">
      <c r="A10" s="261"/>
      <c r="B10" s="161"/>
      <c r="C10" s="161"/>
      <c r="D10" s="161"/>
      <c r="E10" s="161"/>
      <c r="F10" s="162"/>
      <c r="G10" s="316" t="s">
        <v>279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75">
        <v>346</v>
      </c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375" t="s">
        <v>277</v>
      </c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9"/>
      <c r="AY10" s="218">
        <v>200</v>
      </c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377">
        <v>125</v>
      </c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2"/>
      <c r="BX10" s="377">
        <f>AY10*BL10</f>
        <v>25000</v>
      </c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2"/>
      <c r="CJ10" s="377">
        <v>25000</v>
      </c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2"/>
      <c r="CX10" s="377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2"/>
      <c r="DN10" s="377"/>
      <c r="DO10" s="161"/>
      <c r="DP10" s="161"/>
      <c r="DQ10" s="161"/>
      <c r="DR10" s="161"/>
      <c r="DS10" s="161"/>
      <c r="DT10" s="161"/>
      <c r="DU10" s="161"/>
      <c r="DV10" s="161"/>
      <c r="DW10" s="161"/>
      <c r="DX10" s="162"/>
      <c r="DY10" s="377"/>
      <c r="DZ10" s="161"/>
      <c r="EA10" s="161"/>
      <c r="EB10" s="161"/>
      <c r="EC10" s="161"/>
      <c r="ED10" s="161"/>
      <c r="EE10" s="161"/>
      <c r="EF10" s="161"/>
      <c r="EG10" s="161"/>
      <c r="EH10" s="162"/>
    </row>
    <row r="11" spans="1:138" s="5" customFormat="1" ht="16.5" customHeight="1">
      <c r="A11" s="282" t="s">
        <v>18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4"/>
      <c r="BX11" s="380">
        <f>BX8+BX9+BX10</f>
        <v>185000</v>
      </c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2"/>
      <c r="CJ11" s="380">
        <f>CJ8+CJ9+CJ10</f>
        <v>185000</v>
      </c>
      <c r="CK11" s="381"/>
      <c r="CL11" s="381"/>
      <c r="CM11" s="381"/>
      <c r="CN11" s="381"/>
      <c r="CO11" s="381"/>
      <c r="CP11" s="381"/>
      <c r="CQ11" s="381"/>
      <c r="CR11" s="381"/>
      <c r="CS11" s="381"/>
      <c r="CT11" s="381"/>
      <c r="CU11" s="381"/>
      <c r="CV11" s="381"/>
      <c r="CW11" s="382"/>
      <c r="CX11" s="377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2"/>
      <c r="DN11" s="218"/>
      <c r="DO11" s="216"/>
      <c r="DP11" s="216"/>
      <c r="DQ11" s="216"/>
      <c r="DR11" s="216"/>
      <c r="DS11" s="216"/>
      <c r="DT11" s="216"/>
      <c r="DU11" s="216"/>
      <c r="DV11" s="216"/>
      <c r="DW11" s="216"/>
      <c r="DX11" s="217"/>
      <c r="DY11" s="218"/>
      <c r="DZ11" s="216"/>
      <c r="EA11" s="216"/>
      <c r="EB11" s="216"/>
      <c r="EC11" s="216"/>
      <c r="ED11" s="216"/>
      <c r="EE11" s="216"/>
      <c r="EF11" s="216"/>
      <c r="EG11" s="216"/>
      <c r="EH11" s="217"/>
    </row>
  </sheetData>
  <sheetProtection/>
  <mergeCells count="84"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DY7:EH7"/>
    <mergeCell ref="BX6:CI6"/>
    <mergeCell ref="CJ6:CW6"/>
    <mergeCell ref="CX6:DM6"/>
    <mergeCell ref="DN6:DX6"/>
    <mergeCell ref="DY6:EH6"/>
    <mergeCell ref="BL10:BW10"/>
    <mergeCell ref="BL7:BW7"/>
    <mergeCell ref="BX7:CI7"/>
    <mergeCell ref="CJ7:CW7"/>
    <mergeCell ref="CX7:DM7"/>
    <mergeCell ref="DN7:DX7"/>
    <mergeCell ref="BX8:CI8"/>
    <mergeCell ref="CJ8:CW8"/>
    <mergeCell ref="CX8:DM8"/>
    <mergeCell ref="DN8:DX8"/>
    <mergeCell ref="A11:BW11"/>
    <mergeCell ref="BX11:CI11"/>
    <mergeCell ref="CJ11:CW11"/>
    <mergeCell ref="CX11:DM11"/>
    <mergeCell ref="DN11:DX11"/>
    <mergeCell ref="A10:F10"/>
    <mergeCell ref="G10:W10"/>
    <mergeCell ref="X10:AK10"/>
    <mergeCell ref="AL10:AX10"/>
    <mergeCell ref="AY10:BK10"/>
    <mergeCell ref="DY11:EH11"/>
    <mergeCell ref="BX10:CI10"/>
    <mergeCell ref="CJ10:CW10"/>
    <mergeCell ref="CX10:DM10"/>
    <mergeCell ref="DN10:DX10"/>
    <mergeCell ref="DY10:EH10"/>
    <mergeCell ref="CJ9:CW9"/>
    <mergeCell ref="CX9:DM9"/>
    <mergeCell ref="A8:F8"/>
    <mergeCell ref="G8:W8"/>
    <mergeCell ref="X8:AK8"/>
    <mergeCell ref="AL8:AX8"/>
    <mergeCell ref="AY8:BK8"/>
    <mergeCell ref="BL8:BW8"/>
    <mergeCell ref="DN9:DX9"/>
    <mergeCell ref="DY9:EH9"/>
    <mergeCell ref="DY8:EH8"/>
    <mergeCell ref="A9:F9"/>
    <mergeCell ref="G9:W9"/>
    <mergeCell ref="X9:AK9"/>
    <mergeCell ref="AL9:AX9"/>
    <mergeCell ref="AY9:BK9"/>
    <mergeCell ref="BL9:BW9"/>
    <mergeCell ref="BX9:CI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8"/>
  <sheetViews>
    <sheetView view="pageBreakPreview" zoomScale="115" zoomScaleNormal="115" zoomScaleSheetLayoutView="115" zoomScalePageLayoutView="0" workbookViewId="0" topLeftCell="A37">
      <selection activeCell="AM52" sqref="AM52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89" t="s">
        <v>311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</row>
    <row r="3" spans="1:106" ht="11.25" customHeight="1">
      <c r="A3" s="142" t="s">
        <v>3</v>
      </c>
      <c r="B3" s="142"/>
      <c r="C3" s="142"/>
      <c r="D3" s="142"/>
      <c r="E3" s="142"/>
      <c r="F3" s="142"/>
      <c r="G3" s="142"/>
      <c r="H3" s="143"/>
      <c r="I3" s="90" t="s">
        <v>36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148"/>
      <c r="CN3" s="80" t="s">
        <v>158</v>
      </c>
      <c r="CO3" s="142"/>
      <c r="CP3" s="142"/>
      <c r="CQ3" s="142"/>
      <c r="CR3" s="142"/>
      <c r="CS3" s="142"/>
      <c r="CT3" s="142"/>
      <c r="CU3" s="143"/>
      <c r="CV3" s="80" t="s">
        <v>159</v>
      </c>
      <c r="CW3" s="80" t="s">
        <v>312</v>
      </c>
      <c r="CX3" s="80" t="s">
        <v>313</v>
      </c>
      <c r="CY3" s="73" t="s">
        <v>123</v>
      </c>
      <c r="CZ3" s="74"/>
      <c r="DA3" s="74"/>
      <c r="DB3" s="75"/>
    </row>
    <row r="4" spans="1:106" ht="11.25" customHeight="1">
      <c r="A4" s="144"/>
      <c r="B4" s="144"/>
      <c r="C4" s="144"/>
      <c r="D4" s="144"/>
      <c r="E4" s="144"/>
      <c r="F4" s="144"/>
      <c r="G4" s="144"/>
      <c r="H4" s="145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149"/>
      <c r="CN4" s="81"/>
      <c r="CO4" s="144"/>
      <c r="CP4" s="144"/>
      <c r="CQ4" s="144"/>
      <c r="CR4" s="144"/>
      <c r="CS4" s="144"/>
      <c r="CT4" s="144"/>
      <c r="CU4" s="145"/>
      <c r="CV4" s="81"/>
      <c r="CW4" s="81"/>
      <c r="CX4" s="81"/>
      <c r="CY4" s="59" t="s">
        <v>314</v>
      </c>
      <c r="CZ4" s="59" t="s">
        <v>315</v>
      </c>
      <c r="DA4" s="59" t="s">
        <v>316</v>
      </c>
      <c r="DB4" s="76" t="s">
        <v>124</v>
      </c>
    </row>
    <row r="5" spans="1:106" ht="39" customHeight="1">
      <c r="A5" s="146"/>
      <c r="B5" s="146"/>
      <c r="C5" s="146"/>
      <c r="D5" s="146"/>
      <c r="E5" s="146"/>
      <c r="F5" s="146"/>
      <c r="G5" s="146"/>
      <c r="H5" s="147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150"/>
      <c r="CN5" s="82"/>
      <c r="CO5" s="146"/>
      <c r="CP5" s="146"/>
      <c r="CQ5" s="146"/>
      <c r="CR5" s="146"/>
      <c r="CS5" s="146"/>
      <c r="CT5" s="146"/>
      <c r="CU5" s="147"/>
      <c r="CV5" s="82"/>
      <c r="CW5" s="82"/>
      <c r="CX5" s="82"/>
      <c r="CY5" s="38" t="s">
        <v>160</v>
      </c>
      <c r="CZ5" s="60" t="s">
        <v>161</v>
      </c>
      <c r="DA5" s="60" t="s">
        <v>162</v>
      </c>
      <c r="DB5" s="77"/>
    </row>
    <row r="6" spans="1:106" ht="13.5" customHeight="1" thickBot="1">
      <c r="A6" s="137" t="s">
        <v>7</v>
      </c>
      <c r="B6" s="137"/>
      <c r="C6" s="137"/>
      <c r="D6" s="137"/>
      <c r="E6" s="137"/>
      <c r="F6" s="137"/>
      <c r="G6" s="137"/>
      <c r="H6" s="138"/>
      <c r="I6" s="137" t="s">
        <v>8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8"/>
      <c r="CN6" s="139" t="s">
        <v>9</v>
      </c>
      <c r="CO6" s="140"/>
      <c r="CP6" s="140"/>
      <c r="CQ6" s="140"/>
      <c r="CR6" s="140"/>
      <c r="CS6" s="140"/>
      <c r="CT6" s="140"/>
      <c r="CU6" s="141"/>
      <c r="CV6" s="61" t="s">
        <v>10</v>
      </c>
      <c r="CW6" s="61" t="s">
        <v>37</v>
      </c>
      <c r="CX6" s="61" t="s">
        <v>202</v>
      </c>
      <c r="CY6" s="61" t="s">
        <v>11</v>
      </c>
      <c r="CZ6" s="61" t="s">
        <v>14</v>
      </c>
      <c r="DA6" s="61" t="s">
        <v>51</v>
      </c>
      <c r="DB6" s="62" t="s">
        <v>52</v>
      </c>
    </row>
    <row r="7" spans="1:106" ht="12.75" customHeight="1">
      <c r="A7" s="130">
        <v>1</v>
      </c>
      <c r="B7" s="130"/>
      <c r="C7" s="130"/>
      <c r="D7" s="130"/>
      <c r="E7" s="130"/>
      <c r="F7" s="130"/>
      <c r="G7" s="130"/>
      <c r="H7" s="131"/>
      <c r="I7" s="132" t="s">
        <v>317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4" t="s">
        <v>163</v>
      </c>
      <c r="CO7" s="135"/>
      <c r="CP7" s="135"/>
      <c r="CQ7" s="135"/>
      <c r="CR7" s="135"/>
      <c r="CS7" s="135"/>
      <c r="CT7" s="135"/>
      <c r="CU7" s="136"/>
      <c r="CV7" s="44" t="s">
        <v>318</v>
      </c>
      <c r="CW7" s="44" t="s">
        <v>131</v>
      </c>
      <c r="CX7" s="44" t="s">
        <v>131</v>
      </c>
      <c r="CY7" s="45">
        <v>3315600</v>
      </c>
      <c r="CZ7" s="45">
        <v>3315600</v>
      </c>
      <c r="DA7" s="45">
        <v>2606200</v>
      </c>
      <c r="DB7" s="46"/>
    </row>
    <row r="8" spans="1:106" ht="24" customHeight="1">
      <c r="A8" s="125" t="s">
        <v>23</v>
      </c>
      <c r="B8" s="125"/>
      <c r="C8" s="125"/>
      <c r="D8" s="125"/>
      <c r="E8" s="125"/>
      <c r="F8" s="125"/>
      <c r="G8" s="125"/>
      <c r="H8" s="126"/>
      <c r="I8" s="127" t="s">
        <v>319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9" t="s">
        <v>164</v>
      </c>
      <c r="CO8" s="125"/>
      <c r="CP8" s="125"/>
      <c r="CQ8" s="125"/>
      <c r="CR8" s="125"/>
      <c r="CS8" s="125"/>
      <c r="CT8" s="125"/>
      <c r="CU8" s="126"/>
      <c r="CV8" s="48" t="s">
        <v>318</v>
      </c>
      <c r="CW8" s="48" t="s">
        <v>131</v>
      </c>
      <c r="CX8" s="48" t="s">
        <v>131</v>
      </c>
      <c r="CY8" s="49">
        <v>772976.57</v>
      </c>
      <c r="CZ8" s="49">
        <v>64621.47</v>
      </c>
      <c r="DA8" s="49"/>
      <c r="DB8" s="50"/>
    </row>
    <row r="9" spans="1:106" ht="24" customHeight="1">
      <c r="A9" s="125" t="s">
        <v>38</v>
      </c>
      <c r="B9" s="125"/>
      <c r="C9" s="125"/>
      <c r="D9" s="125"/>
      <c r="E9" s="125"/>
      <c r="F9" s="125"/>
      <c r="G9" s="125"/>
      <c r="H9" s="126"/>
      <c r="I9" s="127" t="s">
        <v>320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9" t="s">
        <v>165</v>
      </c>
      <c r="CO9" s="125"/>
      <c r="CP9" s="125"/>
      <c r="CQ9" s="125"/>
      <c r="CR9" s="125"/>
      <c r="CS9" s="125"/>
      <c r="CT9" s="125"/>
      <c r="CU9" s="126"/>
      <c r="CV9" s="48" t="s">
        <v>318</v>
      </c>
      <c r="CW9" s="48" t="s">
        <v>131</v>
      </c>
      <c r="CX9" s="48" t="s">
        <v>131</v>
      </c>
      <c r="CY9" s="49">
        <v>772976.57</v>
      </c>
      <c r="CZ9" s="49">
        <v>64621.47</v>
      </c>
      <c r="DA9" s="49"/>
      <c r="DB9" s="50"/>
    </row>
    <row r="10" spans="1:106" ht="24" customHeight="1">
      <c r="A10" s="125" t="s">
        <v>321</v>
      </c>
      <c r="B10" s="125"/>
      <c r="C10" s="125"/>
      <c r="D10" s="125"/>
      <c r="E10" s="125"/>
      <c r="F10" s="125"/>
      <c r="G10" s="125"/>
      <c r="H10" s="126"/>
      <c r="I10" s="127" t="s">
        <v>322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9" t="s">
        <v>166</v>
      </c>
      <c r="CO10" s="125"/>
      <c r="CP10" s="125"/>
      <c r="CQ10" s="125"/>
      <c r="CR10" s="125"/>
      <c r="CS10" s="125"/>
      <c r="CT10" s="125"/>
      <c r="CU10" s="126"/>
      <c r="CV10" s="48" t="s">
        <v>323</v>
      </c>
      <c r="CW10" s="48" t="s">
        <v>324</v>
      </c>
      <c r="CX10" s="48" t="s">
        <v>131</v>
      </c>
      <c r="CY10" s="49">
        <v>772976.57</v>
      </c>
      <c r="CZ10" s="49">
        <v>64621.47</v>
      </c>
      <c r="DA10" s="49"/>
      <c r="DB10" s="50"/>
    </row>
    <row r="11" spans="1:106" ht="24" customHeight="1">
      <c r="A11" s="125" t="s">
        <v>24</v>
      </c>
      <c r="B11" s="125"/>
      <c r="C11" s="125"/>
      <c r="D11" s="125"/>
      <c r="E11" s="125"/>
      <c r="F11" s="125"/>
      <c r="G11" s="125"/>
      <c r="H11" s="126"/>
      <c r="I11" s="127" t="s">
        <v>325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9" t="s">
        <v>167</v>
      </c>
      <c r="CO11" s="125"/>
      <c r="CP11" s="125"/>
      <c r="CQ11" s="125"/>
      <c r="CR11" s="125"/>
      <c r="CS11" s="125"/>
      <c r="CT11" s="125"/>
      <c r="CU11" s="126"/>
      <c r="CV11" s="48" t="s">
        <v>318</v>
      </c>
      <c r="CW11" s="48" t="s">
        <v>131</v>
      </c>
      <c r="CX11" s="48" t="s">
        <v>131</v>
      </c>
      <c r="CY11" s="49">
        <v>2542623.43</v>
      </c>
      <c r="CZ11" s="49">
        <v>3250978.53</v>
      </c>
      <c r="DA11" s="49">
        <v>2606200</v>
      </c>
      <c r="DB11" s="50"/>
    </row>
    <row r="12" spans="1:106" ht="24" customHeight="1">
      <c r="A12" s="125" t="s">
        <v>101</v>
      </c>
      <c r="B12" s="125"/>
      <c r="C12" s="125"/>
      <c r="D12" s="125"/>
      <c r="E12" s="125"/>
      <c r="F12" s="125"/>
      <c r="G12" s="125"/>
      <c r="H12" s="126"/>
      <c r="I12" s="127" t="s">
        <v>326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9" t="s">
        <v>168</v>
      </c>
      <c r="CO12" s="125"/>
      <c r="CP12" s="125"/>
      <c r="CQ12" s="125"/>
      <c r="CR12" s="125"/>
      <c r="CS12" s="125"/>
      <c r="CT12" s="125"/>
      <c r="CU12" s="126"/>
      <c r="CV12" s="48" t="s">
        <v>318</v>
      </c>
      <c r="CW12" s="48" t="s">
        <v>131</v>
      </c>
      <c r="CX12" s="48" t="s">
        <v>131</v>
      </c>
      <c r="CY12" s="49">
        <v>1269223.43</v>
      </c>
      <c r="CZ12" s="49">
        <v>1977578.53</v>
      </c>
      <c r="DA12" s="49">
        <v>2042200</v>
      </c>
      <c r="DB12" s="50"/>
    </row>
    <row r="13" spans="1:106" ht="24" customHeight="1">
      <c r="A13" s="125" t="s">
        <v>327</v>
      </c>
      <c r="B13" s="125"/>
      <c r="C13" s="125"/>
      <c r="D13" s="125"/>
      <c r="E13" s="125"/>
      <c r="F13" s="125"/>
      <c r="G13" s="125"/>
      <c r="H13" s="126"/>
      <c r="I13" s="127" t="s">
        <v>328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9" t="s">
        <v>169</v>
      </c>
      <c r="CO13" s="125"/>
      <c r="CP13" s="125"/>
      <c r="CQ13" s="125"/>
      <c r="CR13" s="125"/>
      <c r="CS13" s="125"/>
      <c r="CT13" s="125"/>
      <c r="CU13" s="126"/>
      <c r="CV13" s="48" t="s">
        <v>329</v>
      </c>
      <c r="CW13" s="48" t="s">
        <v>131</v>
      </c>
      <c r="CX13" s="48" t="s">
        <v>131</v>
      </c>
      <c r="CY13" s="49">
        <v>1269223.43</v>
      </c>
      <c r="CZ13" s="49">
        <v>1977578.53</v>
      </c>
      <c r="DA13" s="49">
        <v>2042200</v>
      </c>
      <c r="DB13" s="50"/>
    </row>
    <row r="14" spans="1:106" ht="24" customHeight="1">
      <c r="A14" s="125" t="s">
        <v>330</v>
      </c>
      <c r="B14" s="125"/>
      <c r="C14" s="125"/>
      <c r="D14" s="125"/>
      <c r="E14" s="125"/>
      <c r="F14" s="125"/>
      <c r="G14" s="125"/>
      <c r="H14" s="126"/>
      <c r="I14" s="127" t="s">
        <v>331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9" t="s">
        <v>170</v>
      </c>
      <c r="CO14" s="125"/>
      <c r="CP14" s="125"/>
      <c r="CQ14" s="125"/>
      <c r="CR14" s="125"/>
      <c r="CS14" s="125"/>
      <c r="CT14" s="125"/>
      <c r="CU14" s="126"/>
      <c r="CV14" s="48" t="s">
        <v>318</v>
      </c>
      <c r="CW14" s="48" t="s">
        <v>131</v>
      </c>
      <c r="CX14" s="48" t="s">
        <v>131</v>
      </c>
      <c r="CY14" s="49">
        <v>1273400</v>
      </c>
      <c r="CZ14" s="49">
        <v>1273400</v>
      </c>
      <c r="DA14" s="49">
        <v>564000</v>
      </c>
      <c r="DB14" s="50"/>
    </row>
    <row r="15" spans="1:106" ht="24" customHeight="1">
      <c r="A15" s="125" t="s">
        <v>332</v>
      </c>
      <c r="B15" s="125"/>
      <c r="C15" s="125"/>
      <c r="D15" s="125"/>
      <c r="E15" s="125"/>
      <c r="F15" s="125"/>
      <c r="G15" s="125"/>
      <c r="H15" s="126"/>
      <c r="I15" s="127" t="s">
        <v>328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9" t="s">
        <v>171</v>
      </c>
      <c r="CO15" s="125"/>
      <c r="CP15" s="125"/>
      <c r="CQ15" s="125"/>
      <c r="CR15" s="125"/>
      <c r="CS15" s="125"/>
      <c r="CT15" s="125"/>
      <c r="CU15" s="126"/>
      <c r="CV15" s="48" t="s">
        <v>318</v>
      </c>
      <c r="CW15" s="48" t="s">
        <v>131</v>
      </c>
      <c r="CX15" s="48" t="s">
        <v>131</v>
      </c>
      <c r="CY15" s="49">
        <v>1273400</v>
      </c>
      <c r="CZ15" s="49">
        <v>1273400</v>
      </c>
      <c r="DA15" s="49">
        <v>564000</v>
      </c>
      <c r="DB15" s="50"/>
    </row>
    <row r="16" spans="1:106" ht="24" customHeight="1" thickBot="1">
      <c r="A16" s="125" t="s">
        <v>333</v>
      </c>
      <c r="B16" s="125"/>
      <c r="C16" s="125"/>
      <c r="D16" s="125"/>
      <c r="E16" s="125"/>
      <c r="F16" s="125"/>
      <c r="G16" s="125"/>
      <c r="H16" s="126"/>
      <c r="I16" s="127" t="s">
        <v>334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9" t="s">
        <v>335</v>
      </c>
      <c r="CO16" s="125"/>
      <c r="CP16" s="125"/>
      <c r="CQ16" s="125"/>
      <c r="CR16" s="125"/>
      <c r="CS16" s="125"/>
      <c r="CT16" s="125"/>
      <c r="CU16" s="126"/>
      <c r="CV16" s="48" t="s">
        <v>329</v>
      </c>
      <c r="CW16" s="48" t="s">
        <v>324</v>
      </c>
      <c r="CX16" s="48" t="s">
        <v>131</v>
      </c>
      <c r="CY16" s="49">
        <v>1273400</v>
      </c>
      <c r="CZ16" s="49">
        <v>1273400</v>
      </c>
      <c r="DA16" s="49">
        <v>564000</v>
      </c>
      <c r="DB16" s="50"/>
    </row>
    <row r="17" spans="1:106" ht="12.75" customHeight="1">
      <c r="A17" s="130">
        <v>2</v>
      </c>
      <c r="B17" s="130"/>
      <c r="C17" s="130"/>
      <c r="D17" s="130"/>
      <c r="E17" s="130"/>
      <c r="F17" s="130"/>
      <c r="G17" s="130"/>
      <c r="H17" s="131"/>
      <c r="I17" s="132" t="s">
        <v>205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4" t="s">
        <v>172</v>
      </c>
      <c r="CO17" s="135"/>
      <c r="CP17" s="135"/>
      <c r="CQ17" s="135"/>
      <c r="CR17" s="135"/>
      <c r="CS17" s="135"/>
      <c r="CT17" s="135"/>
      <c r="CU17" s="136"/>
      <c r="CV17" s="44" t="s">
        <v>318</v>
      </c>
      <c r="CW17" s="44" t="s">
        <v>131</v>
      </c>
      <c r="CX17" s="44" t="s">
        <v>131</v>
      </c>
      <c r="CY17" s="45">
        <v>2542623.43</v>
      </c>
      <c r="CZ17" s="45">
        <v>3250978.53</v>
      </c>
      <c r="DA17" s="45">
        <v>2606200</v>
      </c>
      <c r="DB17" s="46"/>
    </row>
    <row r="18" spans="1:106" ht="24" customHeight="1" thickBot="1">
      <c r="A18" s="125" t="s">
        <v>26</v>
      </c>
      <c r="B18" s="125"/>
      <c r="C18" s="125"/>
      <c r="D18" s="125"/>
      <c r="E18" s="125"/>
      <c r="F18" s="125"/>
      <c r="G18" s="125"/>
      <c r="H18" s="126"/>
      <c r="I18" s="127" t="s">
        <v>336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9" t="s">
        <v>173</v>
      </c>
      <c r="CO18" s="125"/>
      <c r="CP18" s="125"/>
      <c r="CQ18" s="125"/>
      <c r="CR18" s="125"/>
      <c r="CS18" s="125"/>
      <c r="CT18" s="125"/>
      <c r="CU18" s="126"/>
      <c r="CV18" s="48" t="s">
        <v>329</v>
      </c>
      <c r="CW18" s="48" t="s">
        <v>131</v>
      </c>
      <c r="CX18" s="48" t="s">
        <v>131</v>
      </c>
      <c r="CY18" s="49">
        <v>2542623.43</v>
      </c>
      <c r="CZ18" s="49">
        <v>3250978.53</v>
      </c>
      <c r="DA18" s="49">
        <v>2606200</v>
      </c>
      <c r="DB18" s="50"/>
    </row>
    <row r="19" spans="1:106" ht="12.75" customHeight="1">
      <c r="A19" s="130">
        <v>3</v>
      </c>
      <c r="B19" s="130"/>
      <c r="C19" s="130"/>
      <c r="D19" s="130"/>
      <c r="E19" s="130"/>
      <c r="F19" s="130"/>
      <c r="G19" s="130"/>
      <c r="H19" s="131"/>
      <c r="I19" s="132" t="s">
        <v>174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4" t="s">
        <v>175</v>
      </c>
      <c r="CO19" s="135"/>
      <c r="CP19" s="135"/>
      <c r="CQ19" s="135"/>
      <c r="CR19" s="135"/>
      <c r="CS19" s="135"/>
      <c r="CT19" s="135"/>
      <c r="CU19" s="136"/>
      <c r="CV19" s="44" t="s">
        <v>318</v>
      </c>
      <c r="CW19" s="44" t="s">
        <v>131</v>
      </c>
      <c r="CX19" s="44" t="s">
        <v>131</v>
      </c>
      <c r="CY19" s="45"/>
      <c r="CZ19" s="45"/>
      <c r="DA19" s="45"/>
      <c r="DB19" s="46"/>
    </row>
    <row r="20" spans="9:101" ht="13.5" customHeight="1">
      <c r="I20" s="34" t="s">
        <v>176</v>
      </c>
      <c r="CV20" s="25"/>
      <c r="CW20" s="25" t="s">
        <v>425</v>
      </c>
    </row>
    <row r="21" spans="9:101" ht="15" customHeight="1">
      <c r="I21" s="34" t="s">
        <v>177</v>
      </c>
      <c r="AQ21" s="109" t="s">
        <v>303</v>
      </c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Y21" s="109" t="s">
        <v>304</v>
      </c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V21" s="26"/>
      <c r="CW21" s="26" t="s">
        <v>427</v>
      </c>
    </row>
    <row r="22" spans="43:101" ht="12" customHeight="1">
      <c r="AQ22" s="122" t="s">
        <v>178</v>
      </c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K22" s="122" t="s">
        <v>103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Y22" s="122" t="s">
        <v>104</v>
      </c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V22" s="26"/>
      <c r="CW22" s="26" t="s">
        <v>428</v>
      </c>
    </row>
    <row r="23" spans="43:101" ht="13.5" customHeight="1"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V23" s="26"/>
      <c r="CW23" s="26" t="s">
        <v>430</v>
      </c>
    </row>
    <row r="24" spans="9:101" ht="18" customHeight="1">
      <c r="I24" s="34" t="s">
        <v>179</v>
      </c>
      <c r="AM24" s="109" t="s">
        <v>438</v>
      </c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G24" s="109" t="s">
        <v>305</v>
      </c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CA24" s="113" t="s">
        <v>306</v>
      </c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V24" s="26"/>
      <c r="CW24" s="26" t="s">
        <v>432</v>
      </c>
    </row>
    <row r="25" spans="39:96" ht="7.5" customHeight="1">
      <c r="AM25" s="122" t="s">
        <v>178</v>
      </c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G25" s="122" t="s">
        <v>180</v>
      </c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CA25" s="122" t="s">
        <v>181</v>
      </c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</row>
    <row r="26" spans="39:96" ht="3" customHeight="1"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</row>
    <row r="27" spans="9:38" ht="12.75" customHeight="1">
      <c r="I27" s="112" t="s">
        <v>105</v>
      </c>
      <c r="J27" s="112"/>
      <c r="K27" s="113" t="s">
        <v>337</v>
      </c>
      <c r="L27" s="114"/>
      <c r="M27" s="114"/>
      <c r="N27" s="115" t="s">
        <v>105</v>
      </c>
      <c r="O27" s="115"/>
      <c r="Q27" s="113" t="s">
        <v>338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32"/>
      <c r="AG27" s="118">
        <v>2022</v>
      </c>
      <c r="AH27" s="118"/>
      <c r="AI27" s="118"/>
      <c r="AJ27" s="118"/>
      <c r="AK27" s="118"/>
      <c r="AL27" s="34" t="s">
        <v>106</v>
      </c>
    </row>
    <row r="28" ht="10.5" customHeight="1" thickBot="1"/>
    <row r="29" spans="1:91" ht="3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5"/>
    </row>
    <row r="30" spans="1:101" ht="13.5" customHeight="1">
      <c r="A30" s="66" t="s">
        <v>182</v>
      </c>
      <c r="CM30" s="67"/>
      <c r="CW30" s="25" t="s">
        <v>425</v>
      </c>
    </row>
    <row r="31" spans="1:101" ht="19.5" customHeight="1">
      <c r="A31" s="119" t="s">
        <v>439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1"/>
      <c r="CW31" s="26" t="s">
        <v>440</v>
      </c>
    </row>
    <row r="32" spans="1:101" ht="14.25" customHeight="1">
      <c r="A32" s="124" t="s">
        <v>183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3"/>
      <c r="CW32" s="26" t="s">
        <v>441</v>
      </c>
    </row>
    <row r="33" spans="1:101" ht="13.5" customHeight="1">
      <c r="A33" s="68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9"/>
      <c r="CW33" s="26" t="s">
        <v>442</v>
      </c>
    </row>
    <row r="34" spans="1:101" ht="12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AH34" s="109" t="s">
        <v>443</v>
      </c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10"/>
      <c r="CW34" s="26" t="s">
        <v>444</v>
      </c>
    </row>
    <row r="35" spans="1:91" ht="7.5" customHeight="1">
      <c r="A35" s="124" t="s">
        <v>103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AH35" s="122" t="s">
        <v>104</v>
      </c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3"/>
    </row>
    <row r="36" spans="1:91" ht="9.75" customHeight="1">
      <c r="A36" s="66"/>
      <c r="CM36" s="67"/>
    </row>
    <row r="37" spans="1:91" ht="9.75" customHeight="1">
      <c r="A37" s="111" t="s">
        <v>105</v>
      </c>
      <c r="B37" s="112"/>
      <c r="C37" s="113" t="s">
        <v>337</v>
      </c>
      <c r="D37" s="114"/>
      <c r="E37" s="114"/>
      <c r="F37" s="115" t="s">
        <v>105</v>
      </c>
      <c r="G37" s="115"/>
      <c r="I37" s="113" t="s">
        <v>338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2">
        <v>20</v>
      </c>
      <c r="Y37" s="112"/>
      <c r="Z37" s="112"/>
      <c r="AA37" s="116" t="s">
        <v>424</v>
      </c>
      <c r="AB37" s="117"/>
      <c r="AC37" s="117"/>
      <c r="AD37" s="34" t="s">
        <v>106</v>
      </c>
      <c r="CM37" s="67"/>
    </row>
    <row r="38" spans="1:91" ht="3" customHeight="1" thickBo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2"/>
    </row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</sheetData>
  <sheetProtection/>
  <mergeCells count="80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32:CM32"/>
    <mergeCell ref="A35:Y35"/>
    <mergeCell ref="AM25:BD25"/>
    <mergeCell ref="BG25:BX25"/>
    <mergeCell ref="CA25:CR25"/>
    <mergeCell ref="AQ22:BH22"/>
    <mergeCell ref="BK22:BV22"/>
    <mergeCell ref="BY22:CR22"/>
    <mergeCell ref="AQ21:BH21"/>
    <mergeCell ref="BK21:BV21"/>
    <mergeCell ref="BY21:CR21"/>
    <mergeCell ref="AM24:BD24"/>
    <mergeCell ref="BG24:BX24"/>
    <mergeCell ref="CA24:CR24"/>
    <mergeCell ref="I27:J27"/>
    <mergeCell ref="K27:M27"/>
    <mergeCell ref="N27:O27"/>
    <mergeCell ref="Q27:AE27"/>
    <mergeCell ref="AG27:AK27"/>
    <mergeCell ref="A31:CM31"/>
    <mergeCell ref="A34:Y34"/>
    <mergeCell ref="AH34:CM34"/>
    <mergeCell ref="A37:B37"/>
    <mergeCell ref="C37:E37"/>
    <mergeCell ref="F37:G37"/>
    <mergeCell ref="I37:W37"/>
    <mergeCell ref="X37:Z37"/>
    <mergeCell ref="AA37:AC37"/>
    <mergeCell ref="AH35:CM35"/>
  </mergeCells>
  <printOptions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1"/>
  <sheetViews>
    <sheetView view="pageBreakPreview" zoomScaleSheetLayoutView="100" zoomScalePageLayoutView="0" workbookViewId="0" topLeftCell="A17">
      <selection activeCell="AO73" sqref="AO73"/>
    </sheetView>
  </sheetViews>
  <sheetFormatPr defaultColWidth="0.875" defaultRowHeight="12.75"/>
  <cols>
    <col min="1" max="4" width="0.875" style="11" customWidth="1"/>
    <col min="5" max="5" width="1.12109375" style="11" customWidth="1"/>
    <col min="6" max="13" width="0.875" style="11" customWidth="1"/>
    <col min="14" max="14" width="1.875" style="11" customWidth="1"/>
    <col min="15" max="53" width="0.875" style="11" customWidth="1"/>
    <col min="54" max="54" width="1.75390625" style="11" customWidth="1"/>
    <col min="55" max="60" width="0.875" style="11" customWidth="1"/>
    <col min="61" max="61" width="3.00390625" style="11" customWidth="1"/>
    <col min="62" max="99" width="0.875" style="11" customWidth="1"/>
    <col min="100" max="100" width="1.625" style="11" customWidth="1"/>
    <col min="101" max="102" width="0.875" style="11" customWidth="1"/>
    <col min="103" max="103" width="1.875" style="11" customWidth="1"/>
    <col min="104" max="104" width="1.25" style="11" customWidth="1"/>
    <col min="105" max="167" width="0.875" style="11" customWidth="1"/>
    <col min="168" max="168" width="3.375" style="11" customWidth="1"/>
    <col min="169" max="16384" width="0.875" style="11" customWidth="1"/>
  </cols>
  <sheetData>
    <row r="1" spans="168:187" s="14" customFormat="1" ht="14.25" customHeight="1" hidden="1">
      <c r="FL1" s="212" t="s">
        <v>184</v>
      </c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</row>
    <row r="2" spans="155:187" ht="14.25" customHeight="1" hidden="1">
      <c r="EY2" s="197" t="s">
        <v>4</v>
      </c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</row>
    <row r="3" ht="11.25" hidden="1"/>
    <row r="4" spans="1:187" ht="12.75" customHeight="1" hidden="1">
      <c r="A4" s="213" t="s">
        <v>185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</row>
    <row r="5" spans="1:187" ht="12.75" customHeight="1" hidden="1">
      <c r="A5" s="199" t="s">
        <v>223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</row>
    <row r="6" spans="1:187" ht="12.75" customHeight="1" hidden="1">
      <c r="A6" s="214" t="s">
        <v>209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</row>
    <row r="7" ht="11.25" hidden="1"/>
    <row r="8" spans="1:187" ht="23.25" customHeight="1" hidden="1">
      <c r="A8" s="169" t="s">
        <v>186</v>
      </c>
      <c r="B8" s="170"/>
      <c r="C8" s="170"/>
      <c r="D8" s="170"/>
      <c r="E8" s="180"/>
      <c r="F8" s="182" t="s">
        <v>222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4"/>
      <c r="AR8" s="169" t="s">
        <v>237</v>
      </c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80"/>
      <c r="BD8" s="169" t="s">
        <v>211</v>
      </c>
      <c r="BE8" s="170"/>
      <c r="BF8" s="170"/>
      <c r="BG8" s="170"/>
      <c r="BH8" s="170"/>
      <c r="BI8" s="170"/>
      <c r="BJ8" s="170"/>
      <c r="BK8" s="170"/>
      <c r="BL8" s="170"/>
      <c r="BM8" s="180"/>
      <c r="BN8" s="169" t="s">
        <v>212</v>
      </c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80"/>
      <c r="CD8" s="169" t="s">
        <v>187</v>
      </c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69" t="s">
        <v>188</v>
      </c>
      <c r="CR8" s="173"/>
      <c r="CS8" s="173"/>
      <c r="CT8" s="173"/>
      <c r="CU8" s="173"/>
      <c r="CV8" s="173"/>
      <c r="CW8" s="173"/>
      <c r="CX8" s="173"/>
      <c r="CY8" s="170"/>
      <c r="CZ8" s="170"/>
      <c r="DA8" s="170"/>
      <c r="DB8" s="158" t="s">
        <v>239</v>
      </c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69" t="s">
        <v>233</v>
      </c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80"/>
      <c r="ED8" s="203" t="s">
        <v>214</v>
      </c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6"/>
    </row>
    <row r="9" spans="1:187" ht="62.25" customHeight="1" hidden="1">
      <c r="A9" s="171"/>
      <c r="B9" s="172"/>
      <c r="C9" s="172"/>
      <c r="D9" s="172"/>
      <c r="E9" s="181"/>
      <c r="F9" s="185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7"/>
      <c r="AR9" s="171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81"/>
      <c r="BD9" s="171"/>
      <c r="BE9" s="172"/>
      <c r="BF9" s="172"/>
      <c r="BG9" s="172"/>
      <c r="BH9" s="172"/>
      <c r="BI9" s="172"/>
      <c r="BJ9" s="172"/>
      <c r="BK9" s="172"/>
      <c r="BL9" s="172"/>
      <c r="BM9" s="181"/>
      <c r="BN9" s="171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81"/>
      <c r="CD9" s="171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4"/>
      <c r="CR9" s="175"/>
      <c r="CS9" s="175"/>
      <c r="CT9" s="175"/>
      <c r="CU9" s="175"/>
      <c r="CV9" s="175"/>
      <c r="CW9" s="175"/>
      <c r="CX9" s="175"/>
      <c r="CY9" s="172"/>
      <c r="CZ9" s="172"/>
      <c r="DA9" s="172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71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81"/>
      <c r="ED9" s="160" t="s">
        <v>215</v>
      </c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0" t="s">
        <v>219</v>
      </c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5"/>
      <c r="FL9" s="164" t="s">
        <v>216</v>
      </c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5"/>
    </row>
    <row r="10" spans="1:187" ht="12" customHeight="1" hidden="1">
      <c r="A10" s="158">
        <v>1</v>
      </c>
      <c r="B10" s="158"/>
      <c r="C10" s="158"/>
      <c r="D10" s="158"/>
      <c r="E10" s="158"/>
      <c r="F10" s="160">
        <v>2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0">
        <v>3</v>
      </c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0">
        <v>4</v>
      </c>
      <c r="BE10" s="164"/>
      <c r="BF10" s="164"/>
      <c r="BG10" s="164"/>
      <c r="BH10" s="164"/>
      <c r="BI10" s="164"/>
      <c r="BJ10" s="164"/>
      <c r="BK10" s="164"/>
      <c r="BL10" s="164"/>
      <c r="BM10" s="165"/>
      <c r="BN10" s="160">
        <v>5</v>
      </c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5"/>
      <c r="CD10" s="160">
        <v>6</v>
      </c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58">
        <v>7</v>
      </c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64">
        <v>8</v>
      </c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5"/>
      <c r="DN10" s="160">
        <v>9</v>
      </c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5"/>
      <c r="ED10" s="160">
        <v>10</v>
      </c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0">
        <v>11</v>
      </c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5"/>
      <c r="FL10" s="164">
        <v>12</v>
      </c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5"/>
    </row>
    <row r="11" spans="1:187" ht="34.5" customHeight="1" hidden="1">
      <c r="A11" s="158">
        <v>1</v>
      </c>
      <c r="B11" s="158"/>
      <c r="C11" s="158"/>
      <c r="D11" s="158"/>
      <c r="E11" s="158"/>
      <c r="F11" s="195" t="s">
        <v>210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60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0"/>
      <c r="BE11" s="161"/>
      <c r="BF11" s="161"/>
      <c r="BG11" s="161"/>
      <c r="BH11" s="161"/>
      <c r="BI11" s="161"/>
      <c r="BJ11" s="161"/>
      <c r="BK11" s="161"/>
      <c r="BL11" s="161"/>
      <c r="BM11" s="162"/>
      <c r="BN11" s="160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1"/>
      <c r="CB11" s="161"/>
      <c r="CC11" s="162"/>
      <c r="CD11" s="160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5"/>
      <c r="DN11" s="160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2"/>
      <c r="ED11" s="160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89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2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2"/>
    </row>
    <row r="12" spans="1:187" ht="17.25" customHeight="1" hidden="1">
      <c r="A12" s="158">
        <v>2</v>
      </c>
      <c r="B12" s="158"/>
      <c r="C12" s="158"/>
      <c r="D12" s="158"/>
      <c r="E12" s="158"/>
      <c r="F12" s="195" t="s">
        <v>213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60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0"/>
      <c r="BE12" s="161"/>
      <c r="BF12" s="161"/>
      <c r="BG12" s="161"/>
      <c r="BH12" s="161"/>
      <c r="BI12" s="161"/>
      <c r="BJ12" s="161"/>
      <c r="BK12" s="161"/>
      <c r="BL12" s="161"/>
      <c r="BM12" s="162"/>
      <c r="BN12" s="160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1"/>
      <c r="CB12" s="161"/>
      <c r="CC12" s="162"/>
      <c r="CD12" s="160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5"/>
      <c r="DN12" s="160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2"/>
      <c r="ED12" s="160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89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2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2"/>
    </row>
    <row r="13" spans="1:187" ht="12.75" customHeight="1" hidden="1">
      <c r="A13" s="158">
        <v>3</v>
      </c>
      <c r="B13" s="158"/>
      <c r="C13" s="158"/>
      <c r="D13" s="158"/>
      <c r="E13" s="158"/>
      <c r="F13" s="195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60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0"/>
      <c r="BE13" s="161"/>
      <c r="BF13" s="161"/>
      <c r="BG13" s="161"/>
      <c r="BH13" s="161"/>
      <c r="BI13" s="161"/>
      <c r="BJ13" s="161"/>
      <c r="BK13" s="161"/>
      <c r="BL13" s="161"/>
      <c r="BM13" s="162"/>
      <c r="BN13" s="160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1"/>
      <c r="CB13" s="161"/>
      <c r="CC13" s="162"/>
      <c r="CD13" s="160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5"/>
      <c r="DN13" s="160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2"/>
      <c r="ED13" s="160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89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2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2"/>
    </row>
    <row r="14" spans="1:187" ht="12.75" customHeight="1" hidden="1">
      <c r="A14" s="176" t="s">
        <v>18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1"/>
      <c r="AR14" s="160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0"/>
      <c r="BE14" s="161"/>
      <c r="BF14" s="161"/>
      <c r="BG14" s="161"/>
      <c r="BH14" s="161"/>
      <c r="BI14" s="161"/>
      <c r="BJ14" s="161"/>
      <c r="BK14" s="161"/>
      <c r="BL14" s="161"/>
      <c r="BM14" s="162"/>
      <c r="BN14" s="160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1"/>
      <c r="CB14" s="161"/>
      <c r="CC14" s="162"/>
      <c r="CD14" s="160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5"/>
      <c r="DN14" s="160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2"/>
      <c r="ED14" s="160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89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2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2"/>
    </row>
    <row r="15" spans="1:187" ht="12.75" customHeight="1" hidden="1">
      <c r="A15" s="202" t="s">
        <v>225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12"/>
    </row>
    <row r="16" spans="1:187" ht="11.25" hidden="1">
      <c r="A16" s="188" t="s">
        <v>224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2"/>
    </row>
    <row r="17" spans="1:187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12"/>
    </row>
    <row r="18" spans="1:187" ht="12.75" customHeight="1">
      <c r="A18" s="192" t="s">
        <v>220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</row>
    <row r="19" spans="1:187" ht="11.25" customHeight="1">
      <c r="A19" s="179" t="s">
        <v>190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</row>
    <row r="20" spans="1:187" ht="6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</row>
    <row r="21" spans="1:187" ht="27.75" customHeight="1">
      <c r="A21" s="158" t="s">
        <v>186</v>
      </c>
      <c r="B21" s="158"/>
      <c r="C21" s="158"/>
      <c r="D21" s="158"/>
      <c r="E21" s="158"/>
      <c r="F21" s="160" t="s">
        <v>36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  <c r="ES21" s="160" t="s">
        <v>189</v>
      </c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5"/>
    </row>
    <row r="22" spans="1:187" ht="11.25">
      <c r="A22" s="158">
        <v>1</v>
      </c>
      <c r="B22" s="158"/>
      <c r="C22" s="158"/>
      <c r="D22" s="158"/>
      <c r="E22" s="158"/>
      <c r="F22" s="160" t="s">
        <v>307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5"/>
      <c r="ES22" s="160">
        <v>17873015</v>
      </c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5"/>
    </row>
    <row r="23" spans="1:187" ht="11.25">
      <c r="A23" s="158">
        <v>2</v>
      </c>
      <c r="B23" s="158"/>
      <c r="C23" s="158"/>
      <c r="D23" s="158"/>
      <c r="E23" s="158"/>
      <c r="F23" s="160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5"/>
      <c r="ES23" s="160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5"/>
    </row>
    <row r="24" spans="1:187" ht="11.25" customHeight="1">
      <c r="A24" s="176" t="s">
        <v>18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8"/>
      <c r="ES24" s="160">
        <f>ES22</f>
        <v>17873015</v>
      </c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5"/>
    </row>
    <row r="25" spans="1:18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</row>
    <row r="26" spans="1:187" ht="11.25" customHeight="1" hidden="1">
      <c r="A26" s="179" t="s">
        <v>218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</row>
    <row r="27" spans="1:187" ht="6.75" customHeight="1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</row>
    <row r="28" spans="1:187" ht="24.75" customHeight="1" hidden="1">
      <c r="A28" s="169" t="s">
        <v>186</v>
      </c>
      <c r="B28" s="170"/>
      <c r="C28" s="170"/>
      <c r="D28" s="170"/>
      <c r="E28" s="180"/>
      <c r="F28" s="182" t="s">
        <v>241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4"/>
      <c r="AR28" s="169" t="s">
        <v>237</v>
      </c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80"/>
      <c r="BD28" s="169" t="s">
        <v>211</v>
      </c>
      <c r="BE28" s="170"/>
      <c r="BF28" s="170"/>
      <c r="BG28" s="170"/>
      <c r="BH28" s="170"/>
      <c r="BI28" s="170"/>
      <c r="BJ28" s="170"/>
      <c r="BK28" s="170"/>
      <c r="BL28" s="170"/>
      <c r="BM28" s="180"/>
      <c r="BN28" s="169" t="s">
        <v>212</v>
      </c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80"/>
      <c r="CD28" s="169" t="s">
        <v>217</v>
      </c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69" t="s">
        <v>191</v>
      </c>
      <c r="CR28" s="173"/>
      <c r="CS28" s="173"/>
      <c r="CT28" s="173"/>
      <c r="CU28" s="173"/>
      <c r="CV28" s="173"/>
      <c r="CW28" s="173"/>
      <c r="CX28" s="173"/>
      <c r="CY28" s="170"/>
      <c r="CZ28" s="170"/>
      <c r="DA28" s="170"/>
      <c r="DB28" s="158" t="s">
        <v>239</v>
      </c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69" t="s">
        <v>233</v>
      </c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80"/>
      <c r="ED28" s="203" t="s">
        <v>214</v>
      </c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6"/>
    </row>
    <row r="29" spans="1:187" ht="56.25" customHeight="1" hidden="1">
      <c r="A29" s="171"/>
      <c r="B29" s="172"/>
      <c r="C29" s="172"/>
      <c r="D29" s="172"/>
      <c r="E29" s="181"/>
      <c r="F29" s="185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7"/>
      <c r="AR29" s="171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81"/>
      <c r="BD29" s="171"/>
      <c r="BE29" s="172"/>
      <c r="BF29" s="172"/>
      <c r="BG29" s="172"/>
      <c r="BH29" s="172"/>
      <c r="BI29" s="172"/>
      <c r="BJ29" s="172"/>
      <c r="BK29" s="172"/>
      <c r="BL29" s="172"/>
      <c r="BM29" s="181"/>
      <c r="BN29" s="171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81"/>
      <c r="CD29" s="171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4"/>
      <c r="CR29" s="175"/>
      <c r="CS29" s="175"/>
      <c r="CT29" s="175"/>
      <c r="CU29" s="175"/>
      <c r="CV29" s="175"/>
      <c r="CW29" s="175"/>
      <c r="CX29" s="175"/>
      <c r="CY29" s="172"/>
      <c r="CZ29" s="172"/>
      <c r="DA29" s="172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71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81"/>
      <c r="ED29" s="160" t="s">
        <v>249</v>
      </c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0" t="s">
        <v>250</v>
      </c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5"/>
      <c r="FL29" s="164" t="s">
        <v>216</v>
      </c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5"/>
    </row>
    <row r="30" spans="1:187" ht="11.25" hidden="1">
      <c r="A30" s="158">
        <v>1</v>
      </c>
      <c r="B30" s="158"/>
      <c r="C30" s="158"/>
      <c r="D30" s="158"/>
      <c r="E30" s="158"/>
      <c r="F30" s="160">
        <v>2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0">
        <v>3</v>
      </c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0">
        <v>4</v>
      </c>
      <c r="BE30" s="164"/>
      <c r="BF30" s="164"/>
      <c r="BG30" s="164"/>
      <c r="BH30" s="164"/>
      <c r="BI30" s="164"/>
      <c r="BJ30" s="164"/>
      <c r="BK30" s="164"/>
      <c r="BL30" s="164"/>
      <c r="BM30" s="165"/>
      <c r="BN30" s="160">
        <v>5</v>
      </c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5"/>
      <c r="CD30" s="160">
        <v>6</v>
      </c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58">
        <v>7</v>
      </c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64">
        <v>8</v>
      </c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5"/>
      <c r="DN30" s="160">
        <v>9</v>
      </c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5"/>
      <c r="ED30" s="160">
        <v>10</v>
      </c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0">
        <v>11</v>
      </c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5"/>
      <c r="FL30" s="164">
        <v>12</v>
      </c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5"/>
    </row>
    <row r="31" spans="1:187" ht="12.75" hidden="1">
      <c r="A31" s="158">
        <v>1</v>
      </c>
      <c r="B31" s="158"/>
      <c r="C31" s="158"/>
      <c r="D31" s="158"/>
      <c r="E31" s="158"/>
      <c r="F31" s="160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0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0"/>
      <c r="BE31" s="161"/>
      <c r="BF31" s="161"/>
      <c r="BG31" s="161"/>
      <c r="BH31" s="161"/>
      <c r="BI31" s="161"/>
      <c r="BJ31" s="161"/>
      <c r="BK31" s="161"/>
      <c r="BL31" s="161"/>
      <c r="BM31" s="162"/>
      <c r="BN31" s="160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1"/>
      <c r="CB31" s="161"/>
      <c r="CC31" s="162"/>
      <c r="CD31" s="160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5"/>
      <c r="DN31" s="160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2"/>
      <c r="ED31" s="160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89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2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2"/>
    </row>
    <row r="32" spans="1:187" ht="12.75" hidden="1">
      <c r="A32" s="158">
        <v>2</v>
      </c>
      <c r="B32" s="158"/>
      <c r="C32" s="158"/>
      <c r="D32" s="158"/>
      <c r="E32" s="158"/>
      <c r="F32" s="160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0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0"/>
      <c r="BE32" s="161"/>
      <c r="BF32" s="161"/>
      <c r="BG32" s="161"/>
      <c r="BH32" s="161"/>
      <c r="BI32" s="161"/>
      <c r="BJ32" s="161"/>
      <c r="BK32" s="161"/>
      <c r="BL32" s="161"/>
      <c r="BM32" s="162"/>
      <c r="BN32" s="160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1"/>
      <c r="CB32" s="161"/>
      <c r="CC32" s="162"/>
      <c r="CD32" s="160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5"/>
      <c r="DN32" s="160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2"/>
      <c r="ED32" s="160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89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2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2"/>
    </row>
    <row r="33" spans="1:187" ht="12.75" hidden="1">
      <c r="A33" s="158">
        <v>3</v>
      </c>
      <c r="B33" s="158"/>
      <c r="C33" s="158"/>
      <c r="D33" s="158"/>
      <c r="E33" s="158"/>
      <c r="F33" s="160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0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0"/>
      <c r="BE33" s="161"/>
      <c r="BF33" s="161"/>
      <c r="BG33" s="161"/>
      <c r="BH33" s="161"/>
      <c r="BI33" s="161"/>
      <c r="BJ33" s="161"/>
      <c r="BK33" s="161"/>
      <c r="BL33" s="161"/>
      <c r="BM33" s="162"/>
      <c r="BN33" s="160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1"/>
      <c r="CB33" s="161"/>
      <c r="CC33" s="162"/>
      <c r="CD33" s="160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5"/>
      <c r="DN33" s="160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2"/>
      <c r="ED33" s="160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89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2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2"/>
    </row>
    <row r="34" spans="1:187" ht="12.75" customHeight="1" hidden="1">
      <c r="A34" s="160" t="s">
        <v>18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1"/>
      <c r="AR34" s="160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0"/>
      <c r="BE34" s="161"/>
      <c r="BF34" s="161"/>
      <c r="BG34" s="161"/>
      <c r="BH34" s="161"/>
      <c r="BI34" s="161"/>
      <c r="BJ34" s="161"/>
      <c r="BK34" s="161"/>
      <c r="BL34" s="161"/>
      <c r="BM34" s="162"/>
      <c r="BN34" s="160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1"/>
      <c r="CB34" s="161"/>
      <c r="CC34" s="162"/>
      <c r="CD34" s="160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5"/>
      <c r="DN34" s="160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2"/>
      <c r="ED34" s="160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89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2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2"/>
    </row>
    <row r="35" spans="1:187" ht="15.75" customHeight="1" hidden="1">
      <c r="A35" s="210" t="s">
        <v>221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</row>
    <row r="36" spans="1:187" ht="12.75" hidden="1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</row>
    <row r="37" spans="1:187" ht="14.25" customHeight="1" hidden="1">
      <c r="A37" s="192" t="s">
        <v>234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</row>
    <row r="38" spans="1:187" ht="6" customHeight="1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</row>
    <row r="39" spans="1:187" ht="21" customHeight="1" hidden="1">
      <c r="A39" s="158" t="s">
        <v>186</v>
      </c>
      <c r="B39" s="158"/>
      <c r="C39" s="158"/>
      <c r="D39" s="158"/>
      <c r="E39" s="158"/>
      <c r="F39" s="158" t="s">
        <v>36</v>
      </c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60" t="s">
        <v>237</v>
      </c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2"/>
      <c r="ES39" s="160" t="s">
        <v>189</v>
      </c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5"/>
    </row>
    <row r="40" spans="1:187" ht="12.75" hidden="1">
      <c r="A40" s="158">
        <v>1</v>
      </c>
      <c r="B40" s="158"/>
      <c r="C40" s="158"/>
      <c r="D40" s="158"/>
      <c r="E40" s="158"/>
      <c r="F40" s="158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60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2"/>
      <c r="ES40" s="160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5"/>
    </row>
    <row r="41" spans="1:187" ht="12.75" hidden="1">
      <c r="A41" s="158">
        <v>2</v>
      </c>
      <c r="B41" s="158"/>
      <c r="C41" s="158"/>
      <c r="D41" s="158"/>
      <c r="E41" s="158"/>
      <c r="F41" s="158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60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2"/>
      <c r="ES41" s="160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5"/>
    </row>
    <row r="42" spans="1:187" ht="11.25" customHeight="1" hidden="1">
      <c r="A42" s="176" t="s">
        <v>18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8"/>
      <c r="ES42" s="160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5"/>
    </row>
    <row r="43" spans="1:187" ht="13.5" customHeight="1" hidden="1">
      <c r="A43" s="154" t="s">
        <v>226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</row>
    <row r="44" spans="1:187" ht="11.25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</row>
    <row r="45" spans="1:187" ht="11.25" customHeight="1" hidden="1">
      <c r="A45" s="207" t="s">
        <v>227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</row>
    <row r="46" spans="1:187" ht="11.25" customHeight="1" hidden="1">
      <c r="A46" s="208" t="s">
        <v>192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8"/>
      <c r="FH46" s="208"/>
      <c r="FI46" s="208"/>
      <c r="FJ46" s="208"/>
      <c r="FK46" s="208"/>
      <c r="FL46" s="208"/>
      <c r="FM46" s="208"/>
      <c r="FN46" s="208"/>
      <c r="FO46" s="208"/>
      <c r="FP46" s="208"/>
      <c r="FQ46" s="208"/>
      <c r="FR46" s="208"/>
      <c r="FS46" s="208"/>
      <c r="FT46" s="208"/>
      <c r="FU46" s="208"/>
      <c r="FV46" s="208"/>
      <c r="FW46" s="208"/>
      <c r="FX46" s="208"/>
      <c r="FY46" s="208"/>
      <c r="FZ46" s="208"/>
      <c r="GA46" s="208"/>
      <c r="GB46" s="208"/>
      <c r="GC46" s="208"/>
      <c r="GD46" s="208"/>
      <c r="GE46" s="208"/>
    </row>
    <row r="47" spans="1:187" ht="5.25" customHeight="1" hidden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</row>
    <row r="48" spans="1:187" ht="23.25" customHeight="1" hidden="1">
      <c r="A48" s="163" t="s">
        <v>186</v>
      </c>
      <c r="B48" s="163"/>
      <c r="C48" s="163"/>
      <c r="D48" s="163"/>
      <c r="E48" s="163"/>
      <c r="F48" s="151" t="s">
        <v>36</v>
      </c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3"/>
      <c r="ES48" s="151" t="s">
        <v>189</v>
      </c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  <c r="FT48" s="152"/>
      <c r="FU48" s="152"/>
      <c r="FV48" s="152"/>
      <c r="FW48" s="152"/>
      <c r="FX48" s="152"/>
      <c r="FY48" s="152"/>
      <c r="FZ48" s="152"/>
      <c r="GA48" s="152"/>
      <c r="GB48" s="152"/>
      <c r="GC48" s="152"/>
      <c r="GD48" s="152"/>
      <c r="GE48" s="153"/>
    </row>
    <row r="49" spans="1:187" ht="11.25" hidden="1">
      <c r="A49" s="163">
        <v>1</v>
      </c>
      <c r="B49" s="163"/>
      <c r="C49" s="163"/>
      <c r="D49" s="163"/>
      <c r="E49" s="163"/>
      <c r="F49" s="151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3"/>
      <c r="ES49" s="151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3"/>
    </row>
    <row r="50" spans="1:187" ht="11.25" hidden="1">
      <c r="A50" s="163">
        <v>2</v>
      </c>
      <c r="B50" s="163"/>
      <c r="C50" s="163"/>
      <c r="D50" s="163"/>
      <c r="E50" s="163"/>
      <c r="F50" s="151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3"/>
      <c r="ES50" s="151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  <c r="FT50" s="152"/>
      <c r="FU50" s="152"/>
      <c r="FV50" s="152"/>
      <c r="FW50" s="152"/>
      <c r="FX50" s="152"/>
      <c r="FY50" s="152"/>
      <c r="FZ50" s="152"/>
      <c r="GA50" s="152"/>
      <c r="GB50" s="152"/>
      <c r="GC50" s="152"/>
      <c r="GD50" s="152"/>
      <c r="GE50" s="153"/>
    </row>
    <row r="51" spans="1:187" ht="11.25" customHeight="1" hidden="1">
      <c r="A51" s="166" t="s">
        <v>18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8"/>
      <c r="ES51" s="151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  <c r="FT51" s="152"/>
      <c r="FU51" s="152"/>
      <c r="FV51" s="152"/>
      <c r="FW51" s="152"/>
      <c r="FX51" s="152"/>
      <c r="FY51" s="152"/>
      <c r="FZ51" s="152"/>
      <c r="GA51" s="152"/>
      <c r="GB51" s="152"/>
      <c r="GC51" s="152"/>
      <c r="GD51" s="152"/>
      <c r="GE51" s="153"/>
    </row>
    <row r="52" spans="1:187" ht="11.25" hidden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</row>
    <row r="53" spans="1:187" ht="11.25" customHeight="1" hidden="1">
      <c r="A53" s="208" t="s">
        <v>193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08"/>
      <c r="GA53" s="208"/>
      <c r="GB53" s="208"/>
      <c r="GC53" s="208"/>
      <c r="GD53" s="208"/>
      <c r="GE53" s="208"/>
    </row>
    <row r="54" spans="1:187" ht="7.5" customHeight="1" hidden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</row>
    <row r="55" spans="1:187" ht="26.25" customHeight="1" hidden="1">
      <c r="A55" s="163" t="s">
        <v>186</v>
      </c>
      <c r="B55" s="163"/>
      <c r="C55" s="163"/>
      <c r="D55" s="163"/>
      <c r="E55" s="163"/>
      <c r="F55" s="151" t="s">
        <v>36</v>
      </c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3"/>
      <c r="ES55" s="151" t="s">
        <v>189</v>
      </c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3"/>
    </row>
    <row r="56" spans="1:187" ht="11.25" hidden="1">
      <c r="A56" s="163">
        <v>1</v>
      </c>
      <c r="B56" s="163"/>
      <c r="C56" s="163"/>
      <c r="D56" s="163"/>
      <c r="E56" s="163"/>
      <c r="F56" s="151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3"/>
      <c r="ES56" s="151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3"/>
    </row>
    <row r="57" spans="1:187" ht="11.25" hidden="1">
      <c r="A57" s="163">
        <v>2</v>
      </c>
      <c r="B57" s="163"/>
      <c r="C57" s="163"/>
      <c r="D57" s="163"/>
      <c r="E57" s="163"/>
      <c r="F57" s="151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3"/>
      <c r="ES57" s="151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  <c r="FT57" s="152"/>
      <c r="FU57" s="152"/>
      <c r="FV57" s="152"/>
      <c r="FW57" s="152"/>
      <c r="FX57" s="152"/>
      <c r="FY57" s="152"/>
      <c r="FZ57" s="152"/>
      <c r="GA57" s="152"/>
      <c r="GB57" s="152"/>
      <c r="GC57" s="152"/>
      <c r="GD57" s="152"/>
      <c r="GE57" s="153"/>
    </row>
    <row r="58" spans="1:187" ht="11.25" customHeight="1" hidden="1">
      <c r="A58" s="166" t="s">
        <v>18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8"/>
      <c r="ES58" s="151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  <c r="FT58" s="152"/>
      <c r="FU58" s="152"/>
      <c r="FV58" s="152"/>
      <c r="FW58" s="152"/>
      <c r="FX58" s="152"/>
      <c r="FY58" s="152"/>
      <c r="FZ58" s="152"/>
      <c r="GA58" s="152"/>
      <c r="GB58" s="152"/>
      <c r="GC58" s="152"/>
      <c r="GD58" s="152"/>
      <c r="GE58" s="153"/>
    </row>
    <row r="59" spans="1:187" ht="11.25" hidden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</row>
    <row r="60" spans="1:187" ht="11.25" customHeight="1" hidden="1">
      <c r="A60" s="208" t="s">
        <v>194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8"/>
      <c r="FH60" s="208"/>
      <c r="FI60" s="208"/>
      <c r="FJ60" s="208"/>
      <c r="FK60" s="208"/>
      <c r="FL60" s="208"/>
      <c r="FM60" s="208"/>
      <c r="FN60" s="208"/>
      <c r="FO60" s="208"/>
      <c r="FP60" s="208"/>
      <c r="FQ60" s="208"/>
      <c r="FR60" s="208"/>
      <c r="FS60" s="208"/>
      <c r="FT60" s="208"/>
      <c r="FU60" s="208"/>
      <c r="FV60" s="208"/>
      <c r="FW60" s="208"/>
      <c r="FX60" s="208"/>
      <c r="FY60" s="208"/>
      <c r="FZ60" s="208"/>
      <c r="GA60" s="208"/>
      <c r="GB60" s="208"/>
      <c r="GC60" s="208"/>
      <c r="GD60" s="208"/>
      <c r="GE60" s="208"/>
    </row>
    <row r="61" spans="1:187" ht="4.5" customHeight="1" hidden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</row>
    <row r="62" spans="1:187" ht="21" customHeight="1" hidden="1">
      <c r="A62" s="163" t="s">
        <v>186</v>
      </c>
      <c r="B62" s="163"/>
      <c r="C62" s="163"/>
      <c r="D62" s="163"/>
      <c r="E62" s="163"/>
      <c r="F62" s="151" t="s">
        <v>36</v>
      </c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3"/>
      <c r="ES62" s="151" t="s">
        <v>189</v>
      </c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  <c r="FT62" s="152"/>
      <c r="FU62" s="152"/>
      <c r="FV62" s="152"/>
      <c r="FW62" s="152"/>
      <c r="FX62" s="152"/>
      <c r="FY62" s="152"/>
      <c r="FZ62" s="152"/>
      <c r="GA62" s="152"/>
      <c r="GB62" s="152"/>
      <c r="GC62" s="152"/>
      <c r="GD62" s="152"/>
      <c r="GE62" s="153"/>
    </row>
    <row r="63" spans="1:187" ht="11.25" hidden="1">
      <c r="A63" s="163">
        <v>1</v>
      </c>
      <c r="B63" s="163"/>
      <c r="C63" s="163"/>
      <c r="D63" s="163"/>
      <c r="E63" s="163"/>
      <c r="F63" s="151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3"/>
      <c r="ES63" s="151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  <c r="FT63" s="152"/>
      <c r="FU63" s="152"/>
      <c r="FV63" s="152"/>
      <c r="FW63" s="152"/>
      <c r="FX63" s="152"/>
      <c r="FY63" s="152"/>
      <c r="FZ63" s="152"/>
      <c r="GA63" s="152"/>
      <c r="GB63" s="152"/>
      <c r="GC63" s="152"/>
      <c r="GD63" s="152"/>
      <c r="GE63" s="153"/>
    </row>
    <row r="64" spans="1:187" ht="11.25" hidden="1">
      <c r="A64" s="163">
        <v>2</v>
      </c>
      <c r="B64" s="163"/>
      <c r="C64" s="163"/>
      <c r="D64" s="163"/>
      <c r="E64" s="163"/>
      <c r="F64" s="151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3"/>
      <c r="ES64" s="151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  <c r="FT64" s="152"/>
      <c r="FU64" s="152"/>
      <c r="FV64" s="152"/>
      <c r="FW64" s="152"/>
      <c r="FX64" s="152"/>
      <c r="FY64" s="152"/>
      <c r="FZ64" s="152"/>
      <c r="GA64" s="152"/>
      <c r="GB64" s="152"/>
      <c r="GC64" s="152"/>
      <c r="GD64" s="152"/>
      <c r="GE64" s="153"/>
    </row>
    <row r="65" spans="1:187" ht="11.25" customHeight="1" hidden="1">
      <c r="A65" s="166" t="s">
        <v>18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8"/>
      <c r="ES65" s="151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  <c r="FT65" s="152"/>
      <c r="FU65" s="152"/>
      <c r="FV65" s="152"/>
      <c r="FW65" s="152"/>
      <c r="FX65" s="152"/>
      <c r="FY65" s="152"/>
      <c r="FZ65" s="152"/>
      <c r="GA65" s="152"/>
      <c r="GB65" s="152"/>
      <c r="GC65" s="152"/>
      <c r="GD65" s="152"/>
      <c r="GE65" s="153"/>
    </row>
    <row r="66" spans="1:187" ht="11.25" hidden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</row>
    <row r="67" spans="1:187" ht="11.25" customHeight="1" hidden="1">
      <c r="A67" s="208" t="s">
        <v>195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8"/>
      <c r="EG67" s="208"/>
      <c r="EH67" s="208"/>
      <c r="EI67" s="208"/>
      <c r="EJ67" s="208"/>
      <c r="EK67" s="208"/>
      <c r="EL67" s="208"/>
      <c r="EM67" s="208"/>
      <c r="EN67" s="208"/>
      <c r="EO67" s="208"/>
      <c r="EP67" s="208"/>
      <c r="EQ67" s="208"/>
      <c r="ER67" s="208"/>
      <c r="ES67" s="208"/>
      <c r="ET67" s="208"/>
      <c r="EU67" s="208"/>
      <c r="EV67" s="208"/>
      <c r="EW67" s="208"/>
      <c r="EX67" s="208"/>
      <c r="EY67" s="208"/>
      <c r="EZ67" s="208"/>
      <c r="FA67" s="208"/>
      <c r="FB67" s="208"/>
      <c r="FC67" s="208"/>
      <c r="FD67" s="208"/>
      <c r="FE67" s="208"/>
      <c r="FF67" s="208"/>
      <c r="FG67" s="208"/>
      <c r="FH67" s="208"/>
      <c r="FI67" s="208"/>
      <c r="FJ67" s="208"/>
      <c r="FK67" s="208"/>
      <c r="FL67" s="208"/>
      <c r="FM67" s="208"/>
      <c r="FN67" s="208"/>
      <c r="FO67" s="208"/>
      <c r="FP67" s="208"/>
      <c r="FQ67" s="208"/>
      <c r="FR67" s="208"/>
      <c r="FS67" s="208"/>
      <c r="FT67" s="208"/>
      <c r="FU67" s="208"/>
      <c r="FV67" s="208"/>
      <c r="FW67" s="208"/>
      <c r="FX67" s="208"/>
      <c r="FY67" s="208"/>
      <c r="FZ67" s="208"/>
      <c r="GA67" s="208"/>
      <c r="GB67" s="208"/>
      <c r="GC67" s="208"/>
      <c r="GD67" s="208"/>
      <c r="GE67" s="208"/>
    </row>
    <row r="68" spans="1:187" ht="6.75" customHeight="1" hidden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</row>
    <row r="69" spans="1:187" ht="22.5" customHeight="1" hidden="1">
      <c r="A69" s="163" t="s">
        <v>186</v>
      </c>
      <c r="B69" s="163"/>
      <c r="C69" s="163"/>
      <c r="D69" s="163"/>
      <c r="E69" s="163"/>
      <c r="F69" s="151" t="s">
        <v>36</v>
      </c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3"/>
      <c r="ES69" s="151" t="s">
        <v>189</v>
      </c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  <c r="FT69" s="152"/>
      <c r="FU69" s="152"/>
      <c r="FV69" s="152"/>
      <c r="FW69" s="152"/>
      <c r="FX69" s="152"/>
      <c r="FY69" s="152"/>
      <c r="FZ69" s="152"/>
      <c r="GA69" s="152"/>
      <c r="GB69" s="152"/>
      <c r="GC69" s="152"/>
      <c r="GD69" s="152"/>
      <c r="GE69" s="153"/>
    </row>
    <row r="70" spans="1:187" ht="11.25" hidden="1">
      <c r="A70" s="163">
        <v>1</v>
      </c>
      <c r="B70" s="163"/>
      <c r="C70" s="163"/>
      <c r="D70" s="163"/>
      <c r="E70" s="163"/>
      <c r="F70" s="151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3"/>
      <c r="ES70" s="151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  <c r="FT70" s="152"/>
      <c r="FU70" s="152"/>
      <c r="FV70" s="152"/>
      <c r="FW70" s="152"/>
      <c r="FX70" s="152"/>
      <c r="FY70" s="152"/>
      <c r="FZ70" s="152"/>
      <c r="GA70" s="152"/>
      <c r="GB70" s="152"/>
      <c r="GC70" s="152"/>
      <c r="GD70" s="152"/>
      <c r="GE70" s="153"/>
    </row>
    <row r="71" spans="1:187" ht="11.25" hidden="1">
      <c r="A71" s="163">
        <v>2</v>
      </c>
      <c r="B71" s="163"/>
      <c r="C71" s="163"/>
      <c r="D71" s="163"/>
      <c r="E71" s="163"/>
      <c r="F71" s="151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3"/>
      <c r="ES71" s="151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  <c r="FT71" s="152"/>
      <c r="FU71" s="152"/>
      <c r="FV71" s="152"/>
      <c r="FW71" s="152"/>
      <c r="FX71" s="152"/>
      <c r="FY71" s="152"/>
      <c r="FZ71" s="152"/>
      <c r="GA71" s="152"/>
      <c r="GB71" s="152"/>
      <c r="GC71" s="152"/>
      <c r="GD71" s="152"/>
      <c r="GE71" s="153"/>
    </row>
    <row r="72" spans="1:187" ht="11.25" customHeight="1" hidden="1">
      <c r="A72" s="166" t="s">
        <v>18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  <c r="DU72" s="167"/>
      <c r="DV72" s="167"/>
      <c r="DW72" s="167"/>
      <c r="DX72" s="167"/>
      <c r="DY72" s="167"/>
      <c r="DZ72" s="167"/>
      <c r="EA72" s="167"/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/>
      <c r="EM72" s="167"/>
      <c r="EN72" s="167"/>
      <c r="EO72" s="167"/>
      <c r="EP72" s="167"/>
      <c r="EQ72" s="167"/>
      <c r="ER72" s="168"/>
      <c r="ES72" s="151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  <c r="FT72" s="152"/>
      <c r="FU72" s="152"/>
      <c r="FV72" s="152"/>
      <c r="FW72" s="152"/>
      <c r="FX72" s="152"/>
      <c r="FY72" s="152"/>
      <c r="FZ72" s="152"/>
      <c r="GA72" s="152"/>
      <c r="GB72" s="152"/>
      <c r="GC72" s="152"/>
      <c r="GD72" s="152"/>
      <c r="GE72" s="153"/>
    </row>
    <row r="73" spans="1:187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</row>
    <row r="74" spans="1:187" ht="11.25">
      <c r="A74" s="209" t="s">
        <v>229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09"/>
      <c r="FA74" s="209"/>
      <c r="FB74" s="209"/>
      <c r="FC74" s="209"/>
      <c r="FD74" s="209"/>
      <c r="FE74" s="209"/>
      <c r="FF74" s="209"/>
      <c r="FG74" s="209"/>
      <c r="FH74" s="209"/>
      <c r="FI74" s="209"/>
      <c r="FJ74" s="209"/>
      <c r="FK74" s="209"/>
      <c r="FL74" s="209"/>
      <c r="FM74" s="209"/>
      <c r="FN74" s="209"/>
      <c r="FO74" s="209"/>
      <c r="FP74" s="209"/>
      <c r="FQ74" s="209"/>
      <c r="FR74" s="209"/>
      <c r="FS74" s="209"/>
      <c r="FT74" s="209"/>
      <c r="FU74" s="209"/>
      <c r="FV74" s="209"/>
      <c r="FW74" s="209"/>
      <c r="FX74" s="209"/>
      <c r="FY74" s="209"/>
      <c r="FZ74" s="209"/>
      <c r="GA74" s="209"/>
      <c r="GB74" s="209"/>
      <c r="GC74" s="209"/>
      <c r="GD74" s="209"/>
      <c r="GE74" s="209"/>
    </row>
    <row r="75" spans="1:187" ht="6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</row>
    <row r="76" spans="1:187" ht="21" customHeight="1">
      <c r="A76" s="158" t="s">
        <v>186</v>
      </c>
      <c r="B76" s="158"/>
      <c r="C76" s="158"/>
      <c r="D76" s="158"/>
      <c r="E76" s="158"/>
      <c r="F76" s="158" t="s">
        <v>36</v>
      </c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60" t="s">
        <v>237</v>
      </c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2"/>
      <c r="ES76" s="160" t="s">
        <v>189</v>
      </c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5"/>
    </row>
    <row r="77" spans="1:187" ht="12.75">
      <c r="A77" s="158">
        <v>1</v>
      </c>
      <c r="B77" s="158"/>
      <c r="C77" s="158"/>
      <c r="D77" s="158"/>
      <c r="E77" s="158"/>
      <c r="F77" s="176" t="s">
        <v>308</v>
      </c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4"/>
      <c r="DW77" s="160">
        <v>152</v>
      </c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2"/>
      <c r="ES77" s="160">
        <v>1273400</v>
      </c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5"/>
    </row>
    <row r="78" spans="1:187" ht="12.75">
      <c r="A78" s="158">
        <v>2</v>
      </c>
      <c r="B78" s="158"/>
      <c r="C78" s="158"/>
      <c r="D78" s="158"/>
      <c r="E78" s="158"/>
      <c r="F78" s="158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60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2"/>
      <c r="ES78" s="160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5"/>
    </row>
    <row r="79" spans="1:187" ht="11.25" customHeight="1">
      <c r="A79" s="160" t="s">
        <v>18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5"/>
      <c r="ES79" s="160">
        <f>ES77</f>
        <v>1273400</v>
      </c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5"/>
    </row>
    <row r="80" spans="1:187" ht="16.5" customHeight="1" hidden="1">
      <c r="A80" s="154" t="s">
        <v>228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</row>
    <row r="81" ht="11.25" hidden="1"/>
    <row r="82" spans="1:187" ht="12" hidden="1">
      <c r="A82" s="192" t="s">
        <v>231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2"/>
      <c r="EL82" s="192"/>
      <c r="EM82" s="192"/>
      <c r="EN82" s="192"/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92"/>
      <c r="FG82" s="192"/>
      <c r="FH82" s="192"/>
      <c r="FI82" s="192"/>
      <c r="FJ82" s="192"/>
      <c r="FK82" s="192"/>
      <c r="FL82" s="192"/>
      <c r="FM82" s="192"/>
      <c r="FN82" s="192"/>
      <c r="FO82" s="192"/>
      <c r="FP82" s="192"/>
      <c r="FQ82" s="192"/>
      <c r="FR82" s="192"/>
      <c r="FS82" s="192"/>
      <c r="FT82" s="192"/>
      <c r="FU82" s="192"/>
      <c r="FV82" s="192"/>
      <c r="FW82" s="192"/>
      <c r="FX82" s="192"/>
      <c r="FY82" s="192"/>
      <c r="FZ82" s="192"/>
      <c r="GA82" s="192"/>
      <c r="GB82" s="192"/>
      <c r="GC82" s="192"/>
      <c r="GD82" s="192"/>
      <c r="GE82" s="192"/>
    </row>
    <row r="83" spans="1:187" ht="6.75" customHeight="1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</row>
    <row r="84" spans="1:187" ht="32.25" customHeight="1" hidden="1">
      <c r="A84" s="158" t="s">
        <v>186</v>
      </c>
      <c r="B84" s="158"/>
      <c r="C84" s="158"/>
      <c r="D84" s="158"/>
      <c r="E84" s="158"/>
      <c r="F84" s="158" t="s">
        <v>36</v>
      </c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60" t="s">
        <v>237</v>
      </c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2"/>
      <c r="ES84" s="160" t="s">
        <v>189</v>
      </c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5"/>
    </row>
    <row r="85" spans="1:187" ht="14.25" customHeight="1" hidden="1">
      <c r="A85" s="158">
        <v>1</v>
      </c>
      <c r="B85" s="158"/>
      <c r="C85" s="158"/>
      <c r="D85" s="158"/>
      <c r="E85" s="158"/>
      <c r="F85" s="158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60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2"/>
      <c r="ES85" s="160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5"/>
    </row>
    <row r="86" spans="1:187" ht="12.75" hidden="1">
      <c r="A86" s="158">
        <v>2</v>
      </c>
      <c r="B86" s="158"/>
      <c r="C86" s="158"/>
      <c r="D86" s="158"/>
      <c r="E86" s="158"/>
      <c r="F86" s="158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60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2"/>
      <c r="ES86" s="160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5"/>
    </row>
    <row r="87" spans="1:187" ht="11.25" customHeight="1" hidden="1">
      <c r="A87" s="176" t="s">
        <v>18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8"/>
      <c r="ES87" s="160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5"/>
    </row>
    <row r="88" spans="1:187" ht="17.25" customHeight="1" hidden="1">
      <c r="A88" s="154" t="s">
        <v>230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</row>
    <row r="89" spans="1:195" ht="11.2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</row>
    <row r="90" spans="1:195" ht="12" hidden="1">
      <c r="A90" s="199" t="s">
        <v>232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  <c r="FP90" s="199"/>
      <c r="FQ90" s="199"/>
      <c r="FR90" s="199"/>
      <c r="FS90" s="199"/>
      <c r="FT90" s="199"/>
      <c r="FU90" s="199"/>
      <c r="FV90" s="199"/>
      <c r="FW90" s="199"/>
      <c r="FX90" s="199"/>
      <c r="FY90" s="199"/>
      <c r="FZ90" s="199"/>
      <c r="GA90" s="199"/>
      <c r="GB90" s="199"/>
      <c r="GC90" s="199"/>
      <c r="GD90" s="199"/>
      <c r="GE90" s="199"/>
      <c r="GF90" s="13"/>
      <c r="GG90" s="13"/>
      <c r="GH90" s="13"/>
      <c r="GI90" s="13"/>
      <c r="GJ90" s="13"/>
      <c r="GK90" s="13"/>
      <c r="GL90" s="13"/>
      <c r="GM90" s="13"/>
    </row>
    <row r="91" spans="188:195" ht="6.75" customHeight="1" hidden="1">
      <c r="GF91" s="13"/>
      <c r="GG91" s="13"/>
      <c r="GH91" s="13"/>
      <c r="GI91" s="13"/>
      <c r="GJ91" s="13"/>
      <c r="GK91" s="13"/>
      <c r="GL91" s="13"/>
      <c r="GM91" s="13"/>
    </row>
    <row r="92" spans="1:195" ht="27.75" customHeight="1" hidden="1">
      <c r="A92" s="182" t="s">
        <v>186</v>
      </c>
      <c r="B92" s="183"/>
      <c r="C92" s="183"/>
      <c r="D92" s="183"/>
      <c r="E92" s="184"/>
      <c r="F92" s="182" t="s">
        <v>36</v>
      </c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4"/>
      <c r="AR92" s="169" t="s">
        <v>237</v>
      </c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80"/>
      <c r="BD92" s="169" t="s">
        <v>211</v>
      </c>
      <c r="BE92" s="170"/>
      <c r="BF92" s="170"/>
      <c r="BG92" s="170"/>
      <c r="BH92" s="170"/>
      <c r="BI92" s="170"/>
      <c r="BJ92" s="170"/>
      <c r="BK92" s="170"/>
      <c r="BL92" s="170"/>
      <c r="BM92" s="180"/>
      <c r="BN92" s="169" t="s">
        <v>212</v>
      </c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80"/>
      <c r="CD92" s="169" t="s">
        <v>243</v>
      </c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69" t="s">
        <v>64</v>
      </c>
      <c r="CR92" s="173"/>
      <c r="CS92" s="173"/>
      <c r="CT92" s="173"/>
      <c r="CU92" s="173"/>
      <c r="CV92" s="173"/>
      <c r="CW92" s="173"/>
      <c r="CX92" s="173"/>
      <c r="CY92" s="170"/>
      <c r="CZ92" s="170"/>
      <c r="DA92" s="170"/>
      <c r="DB92" s="158" t="s">
        <v>239</v>
      </c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69" t="s">
        <v>233</v>
      </c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80"/>
      <c r="ED92" s="203" t="s">
        <v>214</v>
      </c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5"/>
      <c r="FM92" s="205"/>
      <c r="FN92" s="205"/>
      <c r="FO92" s="205"/>
      <c r="FP92" s="205"/>
      <c r="FQ92" s="205"/>
      <c r="FR92" s="205"/>
      <c r="FS92" s="205"/>
      <c r="FT92" s="205"/>
      <c r="FU92" s="205"/>
      <c r="FV92" s="205"/>
      <c r="FW92" s="205"/>
      <c r="FX92" s="205"/>
      <c r="FY92" s="205"/>
      <c r="FZ92" s="205"/>
      <c r="GA92" s="205"/>
      <c r="GB92" s="205"/>
      <c r="GC92" s="205"/>
      <c r="GD92" s="205"/>
      <c r="GE92" s="206"/>
      <c r="GF92" s="13"/>
      <c r="GG92" s="13"/>
      <c r="GH92" s="13"/>
      <c r="GI92" s="13"/>
      <c r="GJ92" s="13"/>
      <c r="GK92" s="13"/>
      <c r="GL92" s="13"/>
      <c r="GM92" s="13"/>
    </row>
    <row r="93" spans="1:195" ht="50.25" customHeight="1" hidden="1">
      <c r="A93" s="185"/>
      <c r="B93" s="186"/>
      <c r="C93" s="186"/>
      <c r="D93" s="186"/>
      <c r="E93" s="187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7"/>
      <c r="AR93" s="171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81"/>
      <c r="BD93" s="171"/>
      <c r="BE93" s="172"/>
      <c r="BF93" s="172"/>
      <c r="BG93" s="172"/>
      <c r="BH93" s="172"/>
      <c r="BI93" s="172"/>
      <c r="BJ93" s="172"/>
      <c r="BK93" s="172"/>
      <c r="BL93" s="172"/>
      <c r="BM93" s="181"/>
      <c r="BN93" s="171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81"/>
      <c r="CD93" s="171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4"/>
      <c r="CR93" s="175"/>
      <c r="CS93" s="175"/>
      <c r="CT93" s="175"/>
      <c r="CU93" s="175"/>
      <c r="CV93" s="175"/>
      <c r="CW93" s="175"/>
      <c r="CX93" s="175"/>
      <c r="CY93" s="172"/>
      <c r="CZ93" s="172"/>
      <c r="DA93" s="172"/>
      <c r="DB93" s="159"/>
      <c r="DC93" s="159"/>
      <c r="DD93" s="159"/>
      <c r="DE93" s="159"/>
      <c r="DF93" s="159"/>
      <c r="DG93" s="159"/>
      <c r="DH93" s="159"/>
      <c r="DI93" s="159"/>
      <c r="DJ93" s="159"/>
      <c r="DK93" s="159"/>
      <c r="DL93" s="159"/>
      <c r="DM93" s="159"/>
      <c r="DN93" s="171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81"/>
      <c r="ED93" s="160" t="s">
        <v>249</v>
      </c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0" t="s">
        <v>250</v>
      </c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5"/>
      <c r="FL93" s="164" t="s">
        <v>216</v>
      </c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5"/>
      <c r="GF93" s="13"/>
      <c r="GG93" s="13"/>
      <c r="GH93" s="13"/>
      <c r="GI93" s="13"/>
      <c r="GJ93" s="13"/>
      <c r="GK93" s="13"/>
      <c r="GL93" s="13"/>
      <c r="GM93" s="13"/>
    </row>
    <row r="94" spans="1:195" ht="11.25" hidden="1">
      <c r="A94" s="158">
        <v>1</v>
      </c>
      <c r="B94" s="158"/>
      <c r="C94" s="158"/>
      <c r="D94" s="158"/>
      <c r="E94" s="158"/>
      <c r="F94" s="160">
        <v>2</v>
      </c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0">
        <v>3</v>
      </c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0">
        <v>4</v>
      </c>
      <c r="BE94" s="164"/>
      <c r="BF94" s="164"/>
      <c r="BG94" s="164"/>
      <c r="BH94" s="164"/>
      <c r="BI94" s="164"/>
      <c r="BJ94" s="164"/>
      <c r="BK94" s="164"/>
      <c r="BL94" s="164"/>
      <c r="BM94" s="165"/>
      <c r="BN94" s="160">
        <v>5</v>
      </c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5"/>
      <c r="CD94" s="160">
        <v>6</v>
      </c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58">
        <v>7</v>
      </c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64">
        <v>8</v>
      </c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5"/>
      <c r="DN94" s="160">
        <v>9</v>
      </c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5"/>
      <c r="ED94" s="160">
        <v>10</v>
      </c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0">
        <v>11</v>
      </c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5"/>
      <c r="FL94" s="164">
        <v>12</v>
      </c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5"/>
      <c r="GF94" s="13"/>
      <c r="GG94" s="13"/>
      <c r="GH94" s="13"/>
      <c r="GI94" s="13"/>
      <c r="GJ94" s="13"/>
      <c r="GK94" s="13"/>
      <c r="GL94" s="13"/>
      <c r="GM94" s="13"/>
    </row>
    <row r="95" spans="1:195" ht="12.75" hidden="1">
      <c r="A95" s="158">
        <v>1</v>
      </c>
      <c r="B95" s="158"/>
      <c r="C95" s="158"/>
      <c r="D95" s="158"/>
      <c r="E95" s="158"/>
      <c r="F95" s="160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0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0"/>
      <c r="BE95" s="161"/>
      <c r="BF95" s="161"/>
      <c r="BG95" s="161"/>
      <c r="BH95" s="161"/>
      <c r="BI95" s="161"/>
      <c r="BJ95" s="161"/>
      <c r="BK95" s="161"/>
      <c r="BL95" s="161"/>
      <c r="BM95" s="162"/>
      <c r="BN95" s="160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1"/>
      <c r="CB95" s="161"/>
      <c r="CC95" s="162"/>
      <c r="CD95" s="160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5"/>
      <c r="DN95" s="160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2"/>
      <c r="ED95" s="160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89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2"/>
      <c r="FL95" s="161"/>
      <c r="FM95" s="161"/>
      <c r="FN95" s="161"/>
      <c r="FO95" s="161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  <c r="GB95" s="161"/>
      <c r="GC95" s="161"/>
      <c r="GD95" s="161"/>
      <c r="GE95" s="162"/>
      <c r="GF95" s="13"/>
      <c r="GG95" s="13"/>
      <c r="GH95" s="13"/>
      <c r="GI95" s="13"/>
      <c r="GJ95" s="13"/>
      <c r="GK95" s="13"/>
      <c r="GL95" s="13"/>
      <c r="GM95" s="13"/>
    </row>
    <row r="96" spans="1:195" ht="12.75" hidden="1">
      <c r="A96" s="158">
        <v>2</v>
      </c>
      <c r="B96" s="158"/>
      <c r="C96" s="158"/>
      <c r="D96" s="158"/>
      <c r="E96" s="158"/>
      <c r="F96" s="160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0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0"/>
      <c r="BE96" s="161"/>
      <c r="BF96" s="161"/>
      <c r="BG96" s="161"/>
      <c r="BH96" s="161"/>
      <c r="BI96" s="161"/>
      <c r="BJ96" s="161"/>
      <c r="BK96" s="161"/>
      <c r="BL96" s="161"/>
      <c r="BM96" s="162"/>
      <c r="BN96" s="160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1"/>
      <c r="CB96" s="161"/>
      <c r="CC96" s="162"/>
      <c r="CD96" s="160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5"/>
      <c r="DN96" s="160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2"/>
      <c r="ED96" s="160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89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2"/>
      <c r="FL96" s="161"/>
      <c r="FM96" s="161"/>
      <c r="FN96" s="161"/>
      <c r="FO96" s="161"/>
      <c r="FP96" s="161"/>
      <c r="FQ96" s="161"/>
      <c r="FR96" s="161"/>
      <c r="FS96" s="161"/>
      <c r="FT96" s="161"/>
      <c r="FU96" s="161"/>
      <c r="FV96" s="161"/>
      <c r="FW96" s="161"/>
      <c r="FX96" s="161"/>
      <c r="FY96" s="161"/>
      <c r="FZ96" s="161"/>
      <c r="GA96" s="161"/>
      <c r="GB96" s="161"/>
      <c r="GC96" s="161"/>
      <c r="GD96" s="161"/>
      <c r="GE96" s="162"/>
      <c r="GF96" s="13"/>
      <c r="GG96" s="13"/>
      <c r="GH96" s="13"/>
      <c r="GI96" s="13"/>
      <c r="GJ96" s="13"/>
      <c r="GK96" s="13"/>
      <c r="GL96" s="13"/>
      <c r="GM96" s="13"/>
    </row>
    <row r="97" spans="1:195" ht="12.75" hidden="1">
      <c r="A97" s="158">
        <v>3</v>
      </c>
      <c r="B97" s="158"/>
      <c r="C97" s="158"/>
      <c r="D97" s="158"/>
      <c r="E97" s="158"/>
      <c r="F97" s="160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0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0"/>
      <c r="BE97" s="161"/>
      <c r="BF97" s="161"/>
      <c r="BG97" s="161"/>
      <c r="BH97" s="161"/>
      <c r="BI97" s="161"/>
      <c r="BJ97" s="161"/>
      <c r="BK97" s="161"/>
      <c r="BL97" s="161"/>
      <c r="BM97" s="162"/>
      <c r="BN97" s="160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1"/>
      <c r="CB97" s="161"/>
      <c r="CC97" s="162"/>
      <c r="CD97" s="160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5"/>
      <c r="DN97" s="160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2"/>
      <c r="ED97" s="160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89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2"/>
      <c r="FL97" s="161"/>
      <c r="FM97" s="161"/>
      <c r="FN97" s="161"/>
      <c r="FO97" s="161"/>
      <c r="FP97" s="161"/>
      <c r="FQ97" s="161"/>
      <c r="FR97" s="161"/>
      <c r="FS97" s="161"/>
      <c r="FT97" s="161"/>
      <c r="FU97" s="161"/>
      <c r="FV97" s="161"/>
      <c r="FW97" s="161"/>
      <c r="FX97" s="161"/>
      <c r="FY97" s="161"/>
      <c r="FZ97" s="161"/>
      <c r="GA97" s="161"/>
      <c r="GB97" s="161"/>
      <c r="GC97" s="161"/>
      <c r="GD97" s="161"/>
      <c r="GE97" s="162"/>
      <c r="GF97" s="13"/>
      <c r="GG97" s="13"/>
      <c r="GH97" s="13"/>
      <c r="GI97" s="13"/>
      <c r="GJ97" s="13"/>
      <c r="GK97" s="13"/>
      <c r="GL97" s="13"/>
      <c r="GM97" s="13"/>
    </row>
    <row r="98" spans="1:195" ht="12.75" hidden="1">
      <c r="A98" s="158"/>
      <c r="B98" s="158"/>
      <c r="C98" s="158"/>
      <c r="D98" s="158"/>
      <c r="E98" s="158"/>
      <c r="F98" s="195" t="s">
        <v>18</v>
      </c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60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0"/>
      <c r="BE98" s="161"/>
      <c r="BF98" s="161"/>
      <c r="BG98" s="161"/>
      <c r="BH98" s="161"/>
      <c r="BI98" s="161"/>
      <c r="BJ98" s="161"/>
      <c r="BK98" s="161"/>
      <c r="BL98" s="161"/>
      <c r="BM98" s="162"/>
      <c r="BN98" s="160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1"/>
      <c r="CB98" s="161"/>
      <c r="CC98" s="162"/>
      <c r="CD98" s="160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5"/>
      <c r="DN98" s="160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2"/>
      <c r="ED98" s="160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89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2"/>
      <c r="FL98" s="161"/>
      <c r="FM98" s="161"/>
      <c r="FN98" s="161"/>
      <c r="FO98" s="161"/>
      <c r="FP98" s="161"/>
      <c r="FQ98" s="161"/>
      <c r="FR98" s="161"/>
      <c r="FS98" s="161"/>
      <c r="FT98" s="161"/>
      <c r="FU98" s="161"/>
      <c r="FV98" s="161"/>
      <c r="FW98" s="161"/>
      <c r="FX98" s="161"/>
      <c r="FY98" s="161"/>
      <c r="FZ98" s="161"/>
      <c r="GA98" s="161"/>
      <c r="GB98" s="161"/>
      <c r="GC98" s="161"/>
      <c r="GD98" s="161"/>
      <c r="GE98" s="162"/>
      <c r="GF98" s="13"/>
      <c r="GG98" s="13"/>
      <c r="GH98" s="13"/>
      <c r="GI98" s="13"/>
      <c r="GJ98" s="13"/>
      <c r="GK98" s="13"/>
      <c r="GL98" s="13"/>
      <c r="GM98" s="13"/>
    </row>
    <row r="99" spans="1:195" ht="29.25" customHeight="1" hidden="1">
      <c r="A99" s="154" t="s">
        <v>238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  <c r="FO99" s="155"/>
      <c r="FP99" s="155"/>
      <c r="FQ99" s="155"/>
      <c r="FR99" s="155"/>
      <c r="FS99" s="155"/>
      <c r="FT99" s="155"/>
      <c r="FU99" s="155"/>
      <c r="FV99" s="155"/>
      <c r="FW99" s="155"/>
      <c r="FX99" s="155"/>
      <c r="FY99" s="155"/>
      <c r="FZ99" s="155"/>
      <c r="GA99" s="155"/>
      <c r="GB99" s="155"/>
      <c r="GC99" s="155"/>
      <c r="GD99" s="155"/>
      <c r="GE99" s="155"/>
      <c r="GF99" s="13"/>
      <c r="GG99" s="13"/>
      <c r="GH99" s="13"/>
      <c r="GI99" s="13"/>
      <c r="GJ99" s="13"/>
      <c r="GK99" s="13"/>
      <c r="GL99" s="13"/>
      <c r="GM99" s="13"/>
    </row>
    <row r="100" spans="1:195" ht="11.25" hidden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</row>
    <row r="101" spans="1:195" ht="12" hidden="1">
      <c r="A101" s="199" t="s">
        <v>240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  <c r="FP101" s="199"/>
      <c r="FQ101" s="199"/>
      <c r="FR101" s="199"/>
      <c r="FS101" s="199"/>
      <c r="FT101" s="199"/>
      <c r="FU101" s="199"/>
      <c r="FV101" s="199"/>
      <c r="FW101" s="199"/>
      <c r="FX101" s="199"/>
      <c r="FY101" s="199"/>
      <c r="FZ101" s="199"/>
      <c r="GA101" s="199"/>
      <c r="GB101" s="199"/>
      <c r="GC101" s="199"/>
      <c r="GD101" s="199"/>
      <c r="GE101" s="199"/>
      <c r="GF101" s="13"/>
      <c r="GG101" s="13"/>
      <c r="GH101" s="13"/>
      <c r="GI101" s="13"/>
      <c r="GJ101" s="13"/>
      <c r="GK101" s="13"/>
      <c r="GL101" s="13"/>
      <c r="GM101" s="13"/>
    </row>
    <row r="102" spans="188:195" ht="11.25" hidden="1">
      <c r="GF102" s="13"/>
      <c r="GG102" s="13"/>
      <c r="GH102" s="13"/>
      <c r="GI102" s="13"/>
      <c r="GJ102" s="13"/>
      <c r="GK102" s="13"/>
      <c r="GL102" s="13"/>
      <c r="GM102" s="13"/>
    </row>
    <row r="103" spans="1:195" ht="27.75" customHeight="1" hidden="1">
      <c r="A103" s="163" t="s">
        <v>186</v>
      </c>
      <c r="B103" s="163"/>
      <c r="C103" s="163"/>
      <c r="D103" s="163"/>
      <c r="E103" s="163"/>
      <c r="F103" s="151" t="s">
        <v>36</v>
      </c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2"/>
      <c r="EA103" s="152"/>
      <c r="EB103" s="152"/>
      <c r="EC103" s="152"/>
      <c r="ED103" s="152"/>
      <c r="EE103" s="152"/>
      <c r="EF103" s="152"/>
      <c r="EG103" s="152"/>
      <c r="EH103" s="152"/>
      <c r="EI103" s="152"/>
      <c r="EJ103" s="152"/>
      <c r="EK103" s="152"/>
      <c r="EL103" s="152"/>
      <c r="EM103" s="152"/>
      <c r="EN103" s="152"/>
      <c r="EO103" s="152"/>
      <c r="EP103" s="152"/>
      <c r="EQ103" s="152"/>
      <c r="ER103" s="153"/>
      <c r="ES103" s="151" t="s">
        <v>189</v>
      </c>
      <c r="ET103" s="152"/>
      <c r="EU103" s="152"/>
      <c r="EV103" s="152"/>
      <c r="EW103" s="152"/>
      <c r="EX103" s="152"/>
      <c r="EY103" s="152"/>
      <c r="EZ103" s="152"/>
      <c r="FA103" s="152"/>
      <c r="FB103" s="152"/>
      <c r="FC103" s="152"/>
      <c r="FD103" s="152"/>
      <c r="FE103" s="152"/>
      <c r="FF103" s="152"/>
      <c r="FG103" s="152"/>
      <c r="FH103" s="152"/>
      <c r="FI103" s="152"/>
      <c r="FJ103" s="152"/>
      <c r="FK103" s="152"/>
      <c r="FL103" s="152"/>
      <c r="FM103" s="152"/>
      <c r="FN103" s="152"/>
      <c r="FO103" s="152"/>
      <c r="FP103" s="152"/>
      <c r="FQ103" s="152"/>
      <c r="FR103" s="152"/>
      <c r="FS103" s="152"/>
      <c r="FT103" s="152"/>
      <c r="FU103" s="152"/>
      <c r="FV103" s="152"/>
      <c r="FW103" s="152"/>
      <c r="FX103" s="152"/>
      <c r="FY103" s="152"/>
      <c r="FZ103" s="152"/>
      <c r="GA103" s="152"/>
      <c r="GB103" s="152"/>
      <c r="GC103" s="152"/>
      <c r="GD103" s="152"/>
      <c r="GE103" s="153"/>
      <c r="GF103" s="13"/>
      <c r="GG103" s="13"/>
      <c r="GH103" s="13"/>
      <c r="GI103" s="13"/>
      <c r="GJ103" s="13"/>
      <c r="GK103" s="13"/>
      <c r="GL103" s="13"/>
      <c r="GM103" s="13"/>
    </row>
    <row r="104" spans="1:195" ht="12.75" customHeight="1" hidden="1">
      <c r="A104" s="163">
        <v>1</v>
      </c>
      <c r="B104" s="163"/>
      <c r="C104" s="163"/>
      <c r="D104" s="163"/>
      <c r="E104" s="163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  <c r="DD104" s="152"/>
      <c r="DE104" s="152"/>
      <c r="DF104" s="152"/>
      <c r="DG104" s="152"/>
      <c r="DH104" s="152"/>
      <c r="DI104" s="152"/>
      <c r="DJ104" s="152"/>
      <c r="DK104" s="152"/>
      <c r="DL104" s="152"/>
      <c r="DM104" s="152"/>
      <c r="DN104" s="152"/>
      <c r="DO104" s="152"/>
      <c r="DP104" s="152"/>
      <c r="DQ104" s="152"/>
      <c r="DR104" s="152"/>
      <c r="DS104" s="152"/>
      <c r="DT104" s="152"/>
      <c r="DU104" s="152"/>
      <c r="DV104" s="152"/>
      <c r="DW104" s="152"/>
      <c r="DX104" s="152"/>
      <c r="DY104" s="152"/>
      <c r="DZ104" s="152"/>
      <c r="EA104" s="152"/>
      <c r="EB104" s="152"/>
      <c r="EC104" s="152"/>
      <c r="ED104" s="152"/>
      <c r="EE104" s="152"/>
      <c r="EF104" s="152"/>
      <c r="EG104" s="152"/>
      <c r="EH104" s="152"/>
      <c r="EI104" s="152"/>
      <c r="EJ104" s="152"/>
      <c r="EK104" s="152"/>
      <c r="EL104" s="152"/>
      <c r="EM104" s="152"/>
      <c r="EN104" s="152"/>
      <c r="EO104" s="152"/>
      <c r="EP104" s="152"/>
      <c r="EQ104" s="152"/>
      <c r="ER104" s="153"/>
      <c r="ES104" s="151"/>
      <c r="ET104" s="152"/>
      <c r="EU104" s="152"/>
      <c r="EV104" s="152"/>
      <c r="EW104" s="152"/>
      <c r="EX104" s="152"/>
      <c r="EY104" s="152"/>
      <c r="EZ104" s="152"/>
      <c r="FA104" s="152"/>
      <c r="FB104" s="152"/>
      <c r="FC104" s="152"/>
      <c r="FD104" s="152"/>
      <c r="FE104" s="152"/>
      <c r="FF104" s="152"/>
      <c r="FG104" s="152"/>
      <c r="FH104" s="152"/>
      <c r="FI104" s="152"/>
      <c r="FJ104" s="152"/>
      <c r="FK104" s="152"/>
      <c r="FL104" s="152"/>
      <c r="FM104" s="152"/>
      <c r="FN104" s="152"/>
      <c r="FO104" s="152"/>
      <c r="FP104" s="152"/>
      <c r="FQ104" s="152"/>
      <c r="FR104" s="152"/>
      <c r="FS104" s="152"/>
      <c r="FT104" s="152"/>
      <c r="FU104" s="152"/>
      <c r="FV104" s="152"/>
      <c r="FW104" s="152"/>
      <c r="FX104" s="152"/>
      <c r="FY104" s="152"/>
      <c r="FZ104" s="152"/>
      <c r="GA104" s="152"/>
      <c r="GB104" s="152"/>
      <c r="GC104" s="152"/>
      <c r="GD104" s="152"/>
      <c r="GE104" s="153"/>
      <c r="GF104" s="13"/>
      <c r="GG104" s="13"/>
      <c r="GH104" s="13"/>
      <c r="GI104" s="13"/>
      <c r="GJ104" s="13"/>
      <c r="GK104" s="13"/>
      <c r="GL104" s="13"/>
      <c r="GM104" s="13"/>
    </row>
    <row r="105" spans="1:195" ht="11.25" hidden="1">
      <c r="A105" s="163">
        <v>2</v>
      </c>
      <c r="B105" s="163"/>
      <c r="C105" s="163"/>
      <c r="D105" s="163"/>
      <c r="E105" s="163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2"/>
      <c r="DD105" s="152"/>
      <c r="DE105" s="152"/>
      <c r="DF105" s="152"/>
      <c r="DG105" s="152"/>
      <c r="DH105" s="152"/>
      <c r="DI105" s="152"/>
      <c r="DJ105" s="152"/>
      <c r="DK105" s="152"/>
      <c r="DL105" s="152"/>
      <c r="DM105" s="152"/>
      <c r="DN105" s="152"/>
      <c r="DO105" s="152"/>
      <c r="DP105" s="152"/>
      <c r="DQ105" s="152"/>
      <c r="DR105" s="152"/>
      <c r="DS105" s="152"/>
      <c r="DT105" s="152"/>
      <c r="DU105" s="152"/>
      <c r="DV105" s="152"/>
      <c r="DW105" s="152"/>
      <c r="DX105" s="152"/>
      <c r="DY105" s="152"/>
      <c r="DZ105" s="152"/>
      <c r="EA105" s="152"/>
      <c r="EB105" s="152"/>
      <c r="EC105" s="152"/>
      <c r="ED105" s="152"/>
      <c r="EE105" s="152"/>
      <c r="EF105" s="152"/>
      <c r="EG105" s="152"/>
      <c r="EH105" s="152"/>
      <c r="EI105" s="152"/>
      <c r="EJ105" s="152"/>
      <c r="EK105" s="152"/>
      <c r="EL105" s="152"/>
      <c r="EM105" s="152"/>
      <c r="EN105" s="152"/>
      <c r="EO105" s="152"/>
      <c r="EP105" s="152"/>
      <c r="EQ105" s="152"/>
      <c r="ER105" s="153"/>
      <c r="ES105" s="151"/>
      <c r="ET105" s="152"/>
      <c r="EU105" s="152"/>
      <c r="EV105" s="152"/>
      <c r="EW105" s="152"/>
      <c r="EX105" s="152"/>
      <c r="EY105" s="152"/>
      <c r="EZ105" s="152"/>
      <c r="FA105" s="152"/>
      <c r="FB105" s="152"/>
      <c r="FC105" s="152"/>
      <c r="FD105" s="152"/>
      <c r="FE105" s="152"/>
      <c r="FF105" s="152"/>
      <c r="FG105" s="152"/>
      <c r="FH105" s="152"/>
      <c r="FI105" s="152"/>
      <c r="FJ105" s="152"/>
      <c r="FK105" s="152"/>
      <c r="FL105" s="152"/>
      <c r="FM105" s="152"/>
      <c r="FN105" s="152"/>
      <c r="FO105" s="152"/>
      <c r="FP105" s="152"/>
      <c r="FQ105" s="152"/>
      <c r="FR105" s="152"/>
      <c r="FS105" s="152"/>
      <c r="FT105" s="152"/>
      <c r="FU105" s="152"/>
      <c r="FV105" s="152"/>
      <c r="FW105" s="152"/>
      <c r="FX105" s="152"/>
      <c r="FY105" s="152"/>
      <c r="FZ105" s="152"/>
      <c r="GA105" s="152"/>
      <c r="GB105" s="152"/>
      <c r="GC105" s="152"/>
      <c r="GD105" s="152"/>
      <c r="GE105" s="153"/>
      <c r="GF105" s="13"/>
      <c r="GG105" s="13"/>
      <c r="GH105" s="13"/>
      <c r="GI105" s="13"/>
      <c r="GJ105" s="13"/>
      <c r="GK105" s="13"/>
      <c r="GL105" s="13"/>
      <c r="GM105" s="13"/>
    </row>
    <row r="106" spans="1:195" ht="11.25" hidden="1">
      <c r="A106" s="166" t="s">
        <v>18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  <c r="CW106" s="167"/>
      <c r="CX106" s="167"/>
      <c r="CY106" s="167"/>
      <c r="CZ106" s="167"/>
      <c r="DA106" s="167"/>
      <c r="DB106" s="167"/>
      <c r="DC106" s="167"/>
      <c r="DD106" s="167"/>
      <c r="DE106" s="167"/>
      <c r="DF106" s="167"/>
      <c r="DG106" s="167"/>
      <c r="DH106" s="167"/>
      <c r="DI106" s="167"/>
      <c r="DJ106" s="167"/>
      <c r="DK106" s="167"/>
      <c r="DL106" s="167"/>
      <c r="DM106" s="167"/>
      <c r="DN106" s="167"/>
      <c r="DO106" s="167"/>
      <c r="DP106" s="167"/>
      <c r="DQ106" s="167"/>
      <c r="DR106" s="167"/>
      <c r="DS106" s="167"/>
      <c r="DT106" s="167"/>
      <c r="DU106" s="167"/>
      <c r="DV106" s="167"/>
      <c r="DW106" s="167"/>
      <c r="DX106" s="167"/>
      <c r="DY106" s="167"/>
      <c r="DZ106" s="167"/>
      <c r="EA106" s="167"/>
      <c r="EB106" s="167"/>
      <c r="EC106" s="167"/>
      <c r="ED106" s="167"/>
      <c r="EE106" s="167"/>
      <c r="EF106" s="167"/>
      <c r="EG106" s="167"/>
      <c r="EH106" s="167"/>
      <c r="EI106" s="167"/>
      <c r="EJ106" s="167"/>
      <c r="EK106" s="167"/>
      <c r="EL106" s="167"/>
      <c r="EM106" s="167"/>
      <c r="EN106" s="167"/>
      <c r="EO106" s="167"/>
      <c r="EP106" s="167"/>
      <c r="EQ106" s="167"/>
      <c r="ER106" s="168"/>
      <c r="ES106" s="151"/>
      <c r="ET106" s="152"/>
      <c r="EU106" s="152"/>
      <c r="EV106" s="152"/>
      <c r="EW106" s="152"/>
      <c r="EX106" s="152"/>
      <c r="EY106" s="152"/>
      <c r="EZ106" s="152"/>
      <c r="FA106" s="152"/>
      <c r="FB106" s="152"/>
      <c r="FC106" s="152"/>
      <c r="FD106" s="152"/>
      <c r="FE106" s="152"/>
      <c r="FF106" s="152"/>
      <c r="FG106" s="152"/>
      <c r="FH106" s="152"/>
      <c r="FI106" s="152"/>
      <c r="FJ106" s="152"/>
      <c r="FK106" s="152"/>
      <c r="FL106" s="152"/>
      <c r="FM106" s="152"/>
      <c r="FN106" s="152"/>
      <c r="FO106" s="152"/>
      <c r="FP106" s="152"/>
      <c r="FQ106" s="152"/>
      <c r="FR106" s="152"/>
      <c r="FS106" s="152"/>
      <c r="FT106" s="152"/>
      <c r="FU106" s="152"/>
      <c r="FV106" s="152"/>
      <c r="FW106" s="152"/>
      <c r="FX106" s="152"/>
      <c r="FY106" s="152"/>
      <c r="FZ106" s="152"/>
      <c r="GA106" s="152"/>
      <c r="GB106" s="152"/>
      <c r="GC106" s="152"/>
      <c r="GD106" s="152"/>
      <c r="GE106" s="153"/>
      <c r="GF106" s="13"/>
      <c r="GG106" s="13"/>
      <c r="GH106" s="13"/>
      <c r="GI106" s="13"/>
      <c r="GJ106" s="13"/>
      <c r="GK106" s="13"/>
      <c r="GL106" s="13"/>
      <c r="GM106" s="13"/>
    </row>
    <row r="107" spans="1:195" ht="22.5" customHeight="1" hidden="1">
      <c r="A107" s="154" t="s">
        <v>261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  <c r="FL107" s="155"/>
      <c r="FM107" s="155"/>
      <c r="FN107" s="155"/>
      <c r="FO107" s="155"/>
      <c r="FP107" s="155"/>
      <c r="FQ107" s="155"/>
      <c r="FR107" s="155"/>
      <c r="FS107" s="155"/>
      <c r="FT107" s="155"/>
      <c r="FU107" s="155"/>
      <c r="FV107" s="155"/>
      <c r="FW107" s="155"/>
      <c r="FX107" s="155"/>
      <c r="FY107" s="155"/>
      <c r="FZ107" s="155"/>
      <c r="GA107" s="155"/>
      <c r="GB107" s="155"/>
      <c r="GC107" s="155"/>
      <c r="GD107" s="155"/>
      <c r="GE107" s="155"/>
      <c r="GF107" s="13"/>
      <c r="GG107" s="13"/>
      <c r="GH107" s="13"/>
      <c r="GI107" s="13"/>
      <c r="GJ107" s="13"/>
      <c r="GK107" s="13"/>
      <c r="GL107" s="13"/>
      <c r="GM107" s="13"/>
    </row>
    <row r="108" spans="1:195" ht="12.75" hidden="1">
      <c r="A108" s="156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7"/>
      <c r="FF108" s="157"/>
      <c r="FG108" s="157"/>
      <c r="FH108" s="157"/>
      <c r="FI108" s="157"/>
      <c r="FJ108" s="157"/>
      <c r="FK108" s="157"/>
      <c r="FL108" s="157"/>
      <c r="FM108" s="157"/>
      <c r="FN108" s="157"/>
      <c r="FO108" s="157"/>
      <c r="FP108" s="157"/>
      <c r="FQ108" s="157"/>
      <c r="FR108" s="157"/>
      <c r="FS108" s="157"/>
      <c r="FT108" s="157"/>
      <c r="FU108" s="157"/>
      <c r="FV108" s="157"/>
      <c r="FW108" s="157"/>
      <c r="FX108" s="157"/>
      <c r="FY108" s="157"/>
      <c r="FZ108" s="157"/>
      <c r="GA108" s="157"/>
      <c r="GB108" s="157"/>
      <c r="GC108" s="157"/>
      <c r="GD108" s="157"/>
      <c r="GE108" s="157"/>
      <c r="GF108" s="13"/>
      <c r="GG108" s="13"/>
      <c r="GH108" s="13"/>
      <c r="GI108" s="13"/>
      <c r="GJ108" s="13"/>
      <c r="GK108" s="13"/>
      <c r="GL108" s="13"/>
      <c r="GM108" s="13"/>
    </row>
    <row r="109" spans="1:195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</row>
    <row r="110" spans="1:195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</row>
    <row r="111" spans="1:195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</row>
    <row r="112" spans="1:195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</row>
    <row r="113" spans="1:195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</row>
    <row r="114" spans="1:195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</row>
    <row r="115" spans="1:195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</row>
    <row r="116" spans="1:195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</row>
    <row r="117" spans="1:195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</row>
    <row r="118" spans="1:195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</row>
    <row r="119" spans="1:195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</row>
    <row r="120" spans="1:195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</row>
    <row r="121" spans="1:195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</row>
    <row r="122" spans="1:195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</row>
    <row r="123" spans="1:195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</row>
    <row r="124" spans="1:195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</row>
    <row r="125" spans="1:195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</row>
    <row r="126" spans="1:195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</row>
    <row r="127" spans="1:195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</row>
    <row r="128" spans="1:195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</row>
    <row r="129" spans="1:195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</row>
    <row r="130" spans="1:195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</row>
    <row r="131" spans="1:195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</row>
    <row r="132" spans="1:195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</row>
    <row r="133" spans="1:195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</row>
    <row r="134" spans="1:195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</row>
    <row r="135" spans="1:195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</row>
    <row r="136" spans="1:195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</row>
    <row r="137" spans="1:195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</row>
    <row r="138" spans="1:195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</row>
    <row r="139" spans="1:195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</row>
    <row r="140" spans="1:195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</row>
    <row r="141" spans="1:195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</row>
    <row r="142" spans="1:195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</row>
    <row r="143" spans="1:195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</row>
    <row r="144" spans="1:195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</row>
    <row r="145" spans="1:195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</row>
    <row r="146" spans="1:195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</row>
    <row r="147" spans="1:195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</row>
    <row r="148" spans="1:195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</row>
    <row r="149" spans="1:195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</row>
    <row r="150" spans="1:195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</row>
    <row r="151" spans="1:195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</row>
    <row r="152" spans="1:195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</row>
    <row r="153" spans="1:195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</row>
    <row r="154" spans="1:195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</row>
    <row r="155" spans="1:195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</row>
    <row r="156" spans="1:195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</row>
    <row r="157" spans="1:195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</row>
    <row r="158" spans="1:195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</row>
    <row r="159" spans="1:195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</row>
    <row r="160" spans="1:195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</row>
    <row r="161" spans="1:195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</row>
    <row r="162" spans="1:195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</row>
    <row r="163" spans="1:195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</row>
    <row r="164" spans="1:195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</row>
    <row r="165" spans="1:195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</row>
    <row r="166" spans="1:195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</row>
    <row r="167" spans="1:195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</row>
    <row r="168" spans="1:195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</row>
    <row r="169" spans="1:195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</row>
    <row r="170" spans="1:195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</row>
    <row r="171" spans="1:195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</row>
    <row r="172" spans="1:195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</row>
    <row r="173" spans="1:195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</row>
    <row r="174" spans="1:195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</row>
    <row r="175" spans="1:195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</row>
    <row r="176" spans="1:195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</row>
    <row r="177" spans="1:195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</row>
    <row r="178" spans="1:195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</row>
    <row r="179" spans="1:195" ht="11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</row>
    <row r="180" spans="1:195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</row>
    <row r="181" spans="1:195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</row>
    <row r="182" spans="1:195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</row>
    <row r="183" spans="1:195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</row>
    <row r="184" spans="1:195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</row>
    <row r="185" spans="1:195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</row>
    <row r="186" spans="1:195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</row>
    <row r="187" spans="1:195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</row>
    <row r="188" spans="1:195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</row>
    <row r="189" spans="1:195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</row>
    <row r="190" spans="1:195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</row>
    <row r="191" spans="1:195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</row>
    <row r="192" spans="1:195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</row>
    <row r="193" spans="1:195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</row>
    <row r="194" spans="1:195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</row>
    <row r="195" spans="1:195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</row>
    <row r="196" spans="1:195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</row>
    <row r="197" spans="1:195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</row>
    <row r="198" spans="1:195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</row>
    <row r="199" spans="1:195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</row>
    <row r="200" spans="1:195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</row>
    <row r="201" spans="1:195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</row>
    <row r="202" spans="1:195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</row>
    <row r="203" spans="1:195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</row>
    <row r="204" spans="1:195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</row>
    <row r="205" spans="1:195" ht="11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</row>
    <row r="206" spans="1:195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</row>
    <row r="207" spans="1:195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</row>
    <row r="208" spans="1:195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</row>
    <row r="209" spans="1:195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</row>
    <row r="210" spans="1:195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</row>
    <row r="211" spans="1:195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</row>
    <row r="212" spans="1:195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</row>
    <row r="213" spans="1:195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</row>
    <row r="214" spans="1:195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</row>
    <row r="215" spans="1:195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</row>
    <row r="216" spans="1:195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</row>
    <row r="217" spans="1:195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</row>
    <row r="218" spans="1:195" ht="11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</row>
    <row r="219" spans="1:195" ht="11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</row>
    <row r="220" spans="1:195" ht="11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</row>
    <row r="221" spans="1:195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</row>
    <row r="222" spans="1:195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</row>
    <row r="223" spans="1:195" ht="11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</row>
    <row r="224" spans="1:195" ht="11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</row>
    <row r="225" spans="1:195" ht="11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</row>
    <row r="226" spans="1:195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</row>
    <row r="227" spans="1:195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</row>
    <row r="228" spans="1:195" ht="11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</row>
    <row r="229" spans="1:195" ht="11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</row>
    <row r="230" spans="1:195" ht="11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</row>
    <row r="231" spans="1:195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</row>
    <row r="232" spans="1:195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</row>
    <row r="233" spans="1:195" ht="11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</row>
    <row r="234" spans="1:195" ht="11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</row>
    <row r="235" spans="1:195" ht="11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</row>
    <row r="236" spans="1:195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</row>
    <row r="237" spans="1:195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</row>
    <row r="238" spans="1:195" ht="11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</row>
    <row r="239" spans="1:195" ht="11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</row>
    <row r="240" spans="1:195" ht="11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</row>
    <row r="241" spans="1:195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</row>
    <row r="242" spans="1:195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</row>
    <row r="243" spans="1:195" ht="11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</row>
    <row r="244" spans="1:195" ht="11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</row>
    <row r="245" spans="1:195" ht="11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</row>
    <row r="246" spans="1:195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</row>
    <row r="247" spans="1:195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</row>
    <row r="248" spans="1:195" ht="11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</row>
    <row r="249" spans="1:195" ht="11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</row>
    <row r="250" spans="1:195" ht="11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</row>
    <row r="251" spans="1:195" ht="11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</row>
    <row r="252" spans="1:195" ht="11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</row>
    <row r="253" spans="1:195" ht="11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</row>
    <row r="254" spans="1:195" ht="11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</row>
    <row r="255" spans="1:195" ht="11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</row>
    <row r="256" spans="1:195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</row>
    <row r="257" spans="1:195" ht="11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</row>
    <row r="258" spans="1:195" ht="11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</row>
    <row r="259" spans="1:195" ht="11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</row>
    <row r="260" spans="1:195" ht="11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</row>
    <row r="261" spans="1:195" ht="11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</row>
    <row r="262" spans="1:195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</row>
    <row r="263" spans="1:195" ht="11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</row>
    <row r="264" spans="1:195" ht="11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</row>
    <row r="265" spans="1:195" ht="11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</row>
    <row r="266" spans="1:195" ht="11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</row>
    <row r="267" spans="1:195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</row>
    <row r="268" spans="1:195" ht="11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</row>
    <row r="269" spans="1:195" ht="11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</row>
    <row r="270" spans="1:195" ht="11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</row>
    <row r="271" spans="1:195" ht="11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</row>
    <row r="272" spans="1:195" ht="11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</row>
    <row r="273" spans="1:195" ht="11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</row>
    <row r="274" spans="1:195" ht="11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</row>
    <row r="275" spans="1:195" ht="11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</row>
    <row r="276" spans="1:195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</row>
    <row r="277" spans="1:195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</row>
    <row r="278" spans="1:195" ht="11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</row>
    <row r="279" spans="1:195" ht="11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</row>
    <row r="280" spans="1:195" ht="11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</row>
    <row r="281" spans="1:195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</row>
    <row r="282" spans="1:195" ht="11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</row>
    <row r="283" spans="1:195" ht="11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</row>
    <row r="284" spans="1:195" ht="11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</row>
    <row r="285" spans="1:195" ht="11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</row>
    <row r="286" spans="1:195" ht="11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</row>
    <row r="287" spans="1:195" ht="11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</row>
    <row r="288" spans="1:195" ht="11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</row>
    <row r="289" spans="1:195" ht="11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</row>
    <row r="290" spans="1:195" ht="11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</row>
    <row r="291" spans="1:195" ht="11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</row>
    <row r="292" spans="1:195" ht="11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</row>
    <row r="293" spans="1:195" ht="11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</row>
    <row r="294" spans="1:195" ht="11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</row>
    <row r="295" spans="1:195" ht="11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</row>
    <row r="296" spans="1:195" ht="11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</row>
    <row r="297" spans="1:195" ht="11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</row>
    <row r="298" spans="1:195" ht="11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</row>
    <row r="299" spans="1:195" ht="11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</row>
    <row r="300" spans="1:195" ht="11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</row>
    <row r="301" spans="1:195" ht="11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</row>
    <row r="302" spans="1:195" ht="11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</row>
    <row r="303" spans="1:195" ht="11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</row>
    <row r="304" spans="1:195" ht="11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</row>
    <row r="305" spans="1:195" ht="11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</row>
    <row r="306" spans="1:195" ht="11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</row>
    <row r="307" spans="1:195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</row>
    <row r="308" spans="1:195" ht="11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</row>
    <row r="309" spans="1:195" ht="11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</row>
    <row r="310" spans="1:195" ht="11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</row>
    <row r="311" spans="1:195" ht="11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</row>
    <row r="312" spans="1:195" ht="11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</row>
    <row r="313" spans="1:195" ht="11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</row>
    <row r="314" spans="1:195" ht="11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</row>
    <row r="315" spans="1:195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</row>
    <row r="316" spans="1:195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</row>
    <row r="317" spans="1:195" ht="11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</row>
    <row r="318" spans="1:195" ht="11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</row>
    <row r="319" spans="1:195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</row>
    <row r="320" spans="1:195" ht="11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</row>
    <row r="321" spans="1:195" ht="11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</row>
    <row r="322" spans="1:195" ht="11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</row>
    <row r="323" spans="1:195" ht="1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</row>
    <row r="324" spans="1:195" ht="11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</row>
    <row r="325" spans="1:195" ht="11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</row>
    <row r="326" spans="1:195" ht="11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</row>
    <row r="327" spans="1:195" ht="11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</row>
    <row r="328" spans="1:195" ht="11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</row>
    <row r="329" spans="1:195" ht="11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</row>
    <row r="330" spans="1:195" ht="11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</row>
    <row r="331" spans="1:195" ht="11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</row>
    <row r="332" spans="1:195" ht="11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</row>
    <row r="333" spans="1:195" ht="11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</row>
    <row r="334" spans="1:195" ht="11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</row>
    <row r="335" spans="1:195" ht="11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</row>
    <row r="336" spans="1:195" ht="11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</row>
    <row r="337" spans="1:195" ht="11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</row>
    <row r="338" spans="1:195" ht="11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</row>
    <row r="339" spans="1:195" ht="11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</row>
    <row r="340" spans="1:195" ht="11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</row>
    <row r="341" spans="1:195" ht="11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</row>
  </sheetData>
  <sheetProtection/>
  <mergeCells count="353">
    <mergeCell ref="A13:E13"/>
    <mergeCell ref="F13:AQ13"/>
    <mergeCell ref="EV12:FK12"/>
    <mergeCell ref="DN13:EC13"/>
    <mergeCell ref="ED13:EU13"/>
    <mergeCell ref="EV13:FK13"/>
    <mergeCell ref="AR13:BC13"/>
    <mergeCell ref="BD13:BM13"/>
    <mergeCell ref="BN13:CC13"/>
    <mergeCell ref="F12:AQ12"/>
    <mergeCell ref="AR14:BC14"/>
    <mergeCell ref="BD14:BM14"/>
    <mergeCell ref="BN14:CC14"/>
    <mergeCell ref="CD13:CP13"/>
    <mergeCell ref="FL13:GE13"/>
    <mergeCell ref="ED14:EU14"/>
    <mergeCell ref="EV14:FK14"/>
    <mergeCell ref="FL14:GE14"/>
    <mergeCell ref="DN14:EC14"/>
    <mergeCell ref="CD14:CP14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3:E23"/>
    <mergeCell ref="A21:E21"/>
    <mergeCell ref="A22:E22"/>
    <mergeCell ref="A12:E12"/>
    <mergeCell ref="ES23:GE23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5:GE35"/>
    <mergeCell ref="F94:AQ94"/>
    <mergeCell ref="AR94:BC94"/>
    <mergeCell ref="BD94:BM94"/>
    <mergeCell ref="BN94:CC94"/>
    <mergeCell ref="DN94:EC94"/>
    <mergeCell ref="ED94:EU94"/>
    <mergeCell ref="DB92:DM93"/>
    <mergeCell ref="BN92:CC93"/>
    <mergeCell ref="DN92:EC93"/>
    <mergeCell ref="ED93:EU93"/>
    <mergeCell ref="EV93:FK93"/>
    <mergeCell ref="FL93:GE93"/>
    <mergeCell ref="CQ92:DA93"/>
    <mergeCell ref="F48:ER48"/>
    <mergeCell ref="ES48:GE48"/>
    <mergeCell ref="A67:GE67"/>
    <mergeCell ref="ES65:GE65"/>
    <mergeCell ref="A65:ER65"/>
    <mergeCell ref="F49:ER49"/>
    <mergeCell ref="ES49:GE49"/>
    <mergeCell ref="F64:ER64"/>
    <mergeCell ref="ES63:GE63"/>
    <mergeCell ref="F63:ER63"/>
    <mergeCell ref="A41:E41"/>
    <mergeCell ref="A71:E71"/>
    <mergeCell ref="A69:E69"/>
    <mergeCell ref="A70:E70"/>
    <mergeCell ref="A64:E64"/>
    <mergeCell ref="A62:E62"/>
    <mergeCell ref="A63:E63"/>
    <mergeCell ref="A50:E50"/>
    <mergeCell ref="A46:GE46"/>
    <mergeCell ref="A48:E48"/>
    <mergeCell ref="ES78:GE78"/>
    <mergeCell ref="A79:ER79"/>
    <mergeCell ref="ES79:GE79"/>
    <mergeCell ref="A90:GE90"/>
    <mergeCell ref="A92:E93"/>
    <mergeCell ref="F92:AQ93"/>
    <mergeCell ref="AR92:BC93"/>
    <mergeCell ref="F84:DV84"/>
    <mergeCell ref="CD92:CP93"/>
    <mergeCell ref="ED92:GE92"/>
    <mergeCell ref="BD92:BM93"/>
    <mergeCell ref="ES86:GE86"/>
    <mergeCell ref="A87:ER87"/>
    <mergeCell ref="ES87:GE87"/>
    <mergeCell ref="A88:GE88"/>
    <mergeCell ref="CD33:CP33"/>
    <mergeCell ref="CQ33:DA33"/>
    <mergeCell ref="DB33:DM33"/>
    <mergeCell ref="CQ34:DA34"/>
    <mergeCell ref="DB34:DM34"/>
    <mergeCell ref="A78:E78"/>
    <mergeCell ref="ES77:GE77"/>
    <mergeCell ref="ES76:GE76"/>
    <mergeCell ref="A74:GE74"/>
    <mergeCell ref="ES72:GE72"/>
    <mergeCell ref="A72:ER72"/>
    <mergeCell ref="A76:E76"/>
    <mergeCell ref="A77:E77"/>
    <mergeCell ref="DW77:ER77"/>
    <mergeCell ref="F78:DV78"/>
    <mergeCell ref="ES71:GE71"/>
    <mergeCell ref="F71:ER71"/>
    <mergeCell ref="ES70:GE70"/>
    <mergeCell ref="F70:ER70"/>
    <mergeCell ref="ES69:GE69"/>
    <mergeCell ref="F69:ER69"/>
    <mergeCell ref="ES62:GE62"/>
    <mergeCell ref="F62:ER62"/>
    <mergeCell ref="A60:GE60"/>
    <mergeCell ref="ES64:GE64"/>
    <mergeCell ref="ES58:GE58"/>
    <mergeCell ref="A58:ER58"/>
    <mergeCell ref="ES57:GE57"/>
    <mergeCell ref="F57:ER57"/>
    <mergeCell ref="A57:E57"/>
    <mergeCell ref="ES56:GE56"/>
    <mergeCell ref="F56:ER56"/>
    <mergeCell ref="A56:E56"/>
    <mergeCell ref="ES55:GE55"/>
    <mergeCell ref="F55:ER55"/>
    <mergeCell ref="A53:GE53"/>
    <mergeCell ref="ES51:GE51"/>
    <mergeCell ref="A51:ER51"/>
    <mergeCell ref="A55:E55"/>
    <mergeCell ref="A49:E49"/>
    <mergeCell ref="A37:GE37"/>
    <mergeCell ref="A39:E39"/>
    <mergeCell ref="A40:E40"/>
    <mergeCell ref="A104:E104"/>
    <mergeCell ref="ES50:GE50"/>
    <mergeCell ref="F50:ER50"/>
    <mergeCell ref="A45:GE45"/>
    <mergeCell ref="ES42:GE42"/>
    <mergeCell ref="A42:ER42"/>
    <mergeCell ref="ES41:GE41"/>
    <mergeCell ref="DN30:EC30"/>
    <mergeCell ref="ED30:EU30"/>
    <mergeCell ref="EV30:FK30"/>
    <mergeCell ref="FL30:GE30"/>
    <mergeCell ref="DN33:EC33"/>
    <mergeCell ref="ED33:EU33"/>
    <mergeCell ref="EV33:FK33"/>
    <mergeCell ref="FL33:GE33"/>
    <mergeCell ref="FL32:GE32"/>
    <mergeCell ref="AR28:BC29"/>
    <mergeCell ref="BD28:BM29"/>
    <mergeCell ref="DN28:EC29"/>
    <mergeCell ref="ED28:GE28"/>
    <mergeCell ref="ED29:EU29"/>
    <mergeCell ref="EV29:FK29"/>
    <mergeCell ref="FL29:GE29"/>
    <mergeCell ref="DB28:DM29"/>
    <mergeCell ref="DN10:EC10"/>
    <mergeCell ref="F23:ER23"/>
    <mergeCell ref="ES22:GE22"/>
    <mergeCell ref="F22:ER22"/>
    <mergeCell ref="ES21:GE21"/>
    <mergeCell ref="F21:ER21"/>
    <mergeCell ref="A19:GE19"/>
    <mergeCell ref="FL11:GE11"/>
    <mergeCell ref="ED11:EU11"/>
    <mergeCell ref="BD11:BM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DN8:EC9"/>
    <mergeCell ref="A10:E10"/>
    <mergeCell ref="F10:AQ10"/>
    <mergeCell ref="AR10:BC10"/>
    <mergeCell ref="BD10:BM10"/>
    <mergeCell ref="BN10:CC10"/>
    <mergeCell ref="BN28:CC29"/>
    <mergeCell ref="A14:AQ14"/>
    <mergeCell ref="A18:GE18"/>
    <mergeCell ref="A15:GD15"/>
    <mergeCell ref="BN11:CC11"/>
    <mergeCell ref="A31:E31"/>
    <mergeCell ref="F31:AQ31"/>
    <mergeCell ref="AR31:BC31"/>
    <mergeCell ref="BD31:BM31"/>
    <mergeCell ref="BN31:CC31"/>
    <mergeCell ref="F30:AQ30"/>
    <mergeCell ref="AR30:BC30"/>
    <mergeCell ref="BD30:BM30"/>
    <mergeCell ref="BN30:CC30"/>
    <mergeCell ref="A30:E30"/>
    <mergeCell ref="EY2:GE2"/>
    <mergeCell ref="A101:GE101"/>
    <mergeCell ref="DN31:EC31"/>
    <mergeCell ref="ED31:EU31"/>
    <mergeCell ref="EV31:FK31"/>
    <mergeCell ref="FL31:GE31"/>
    <mergeCell ref="A32:E32"/>
    <mergeCell ref="F32:AQ32"/>
    <mergeCell ref="ES84:GE84"/>
    <mergeCell ref="A85:E85"/>
    <mergeCell ref="ES85:GE85"/>
    <mergeCell ref="A86:E86"/>
    <mergeCell ref="CD34:CP34"/>
    <mergeCell ref="DN32:EC32"/>
    <mergeCell ref="ED32:EU32"/>
    <mergeCell ref="EV32:FK32"/>
    <mergeCell ref="ES40:GE40"/>
    <mergeCell ref="ES39:GE39"/>
    <mergeCell ref="BN32:CC32"/>
    <mergeCell ref="A33:E33"/>
    <mergeCell ref="F33:AQ33"/>
    <mergeCell ref="AR33:BC33"/>
    <mergeCell ref="BD33:BM33"/>
    <mergeCell ref="BN33:CC33"/>
    <mergeCell ref="AR32:BC32"/>
    <mergeCell ref="BD32:BM32"/>
    <mergeCell ref="AR34:BC34"/>
    <mergeCell ref="BD34:BM34"/>
    <mergeCell ref="BN34:CC34"/>
    <mergeCell ref="EV94:FK94"/>
    <mergeCell ref="FL94:GE94"/>
    <mergeCell ref="A95:E95"/>
    <mergeCell ref="F95:AQ95"/>
    <mergeCell ref="AR95:BC95"/>
    <mergeCell ref="BD95:BM95"/>
    <mergeCell ref="BN95:CC95"/>
    <mergeCell ref="DN95:EC95"/>
    <mergeCell ref="A94:E94"/>
    <mergeCell ref="ED95:EU95"/>
    <mergeCell ref="EV95:FK95"/>
    <mergeCell ref="FL95:GE95"/>
    <mergeCell ref="A96:E96"/>
    <mergeCell ref="F96:AQ96"/>
    <mergeCell ref="AR96:BC96"/>
    <mergeCell ref="BD96:BM96"/>
    <mergeCell ref="BN96:CC96"/>
    <mergeCell ref="ED96:EU96"/>
    <mergeCell ref="EV96:FK96"/>
    <mergeCell ref="FL96:GE96"/>
    <mergeCell ref="A97:E97"/>
    <mergeCell ref="F97:AQ97"/>
    <mergeCell ref="AR97:BC97"/>
    <mergeCell ref="BD97:BM97"/>
    <mergeCell ref="BN97:CC97"/>
    <mergeCell ref="A98:E98"/>
    <mergeCell ref="F98:AQ98"/>
    <mergeCell ref="AR98:BC98"/>
    <mergeCell ref="BD98:BM98"/>
    <mergeCell ref="BN98:CC98"/>
    <mergeCell ref="DN96:EC96"/>
    <mergeCell ref="CD96:CP96"/>
    <mergeCell ref="CQ96:DA96"/>
    <mergeCell ref="DB96:DM96"/>
    <mergeCell ref="DB97:DM97"/>
    <mergeCell ref="FL98:GE98"/>
    <mergeCell ref="CD98:CP98"/>
    <mergeCell ref="CQ98:DA98"/>
    <mergeCell ref="DB98:DM98"/>
    <mergeCell ref="DN97:EC97"/>
    <mergeCell ref="ED97:EU97"/>
    <mergeCell ref="EV97:FK97"/>
    <mergeCell ref="FL97:GE97"/>
    <mergeCell ref="CD97:CP97"/>
    <mergeCell ref="CQ97:DA97"/>
    <mergeCell ref="A34:AQ34"/>
    <mergeCell ref="A80:GE80"/>
    <mergeCell ref="A82:GE82"/>
    <mergeCell ref="A84:E84"/>
    <mergeCell ref="DW78:ER78"/>
    <mergeCell ref="DN34:EC34"/>
    <mergeCell ref="ED34:EU34"/>
    <mergeCell ref="EV34:FK34"/>
    <mergeCell ref="FL34:GE34"/>
    <mergeCell ref="F77:DV77"/>
    <mergeCell ref="A99:GE99"/>
    <mergeCell ref="A36:GE36"/>
    <mergeCell ref="A16:GD16"/>
    <mergeCell ref="A43:GE43"/>
    <mergeCell ref="DN98:EC98"/>
    <mergeCell ref="ED98:EU98"/>
    <mergeCell ref="EV98:FK98"/>
    <mergeCell ref="CD32:CP32"/>
    <mergeCell ref="CQ32:DA32"/>
    <mergeCell ref="DB32:DM32"/>
    <mergeCell ref="CD31:CP31"/>
    <mergeCell ref="CQ31:DA31"/>
    <mergeCell ref="DB31:DM31"/>
    <mergeCell ref="F85:DV85"/>
    <mergeCell ref="F86:DV86"/>
    <mergeCell ref="DW84:ER84"/>
    <mergeCell ref="DW85:ER85"/>
    <mergeCell ref="DW86:ER86"/>
    <mergeCell ref="F76:DV76"/>
    <mergeCell ref="DW76:ER76"/>
    <mergeCell ref="DB14:DM14"/>
    <mergeCell ref="CQ13:DA13"/>
    <mergeCell ref="CQ14:DA14"/>
    <mergeCell ref="CD30:CP30"/>
    <mergeCell ref="CQ30:DA30"/>
    <mergeCell ref="DB30:DM30"/>
    <mergeCell ref="A26:GE26"/>
    <mergeCell ref="ES24:GE24"/>
    <mergeCell ref="A28:E29"/>
    <mergeCell ref="F28:AQ29"/>
    <mergeCell ref="A24:ER24"/>
    <mergeCell ref="CQ8:DA9"/>
    <mergeCell ref="DB8:DM9"/>
    <mergeCell ref="CQ10:DA10"/>
    <mergeCell ref="DB10:DM10"/>
    <mergeCell ref="DB11:DM11"/>
    <mergeCell ref="CD11:CP11"/>
    <mergeCell ref="CD8:CP9"/>
    <mergeCell ref="CD10:CP10"/>
    <mergeCell ref="DB13:DM13"/>
    <mergeCell ref="F104:ER104"/>
    <mergeCell ref="CD12:CP12"/>
    <mergeCell ref="DB12:DM12"/>
    <mergeCell ref="CQ11:DA11"/>
    <mergeCell ref="CD94:CP94"/>
    <mergeCell ref="CQ94:DA94"/>
    <mergeCell ref="DB94:DM94"/>
    <mergeCell ref="CQ12:DA12"/>
    <mergeCell ref="CD28:CP29"/>
    <mergeCell ref="CQ28:DA29"/>
    <mergeCell ref="A103:E103"/>
    <mergeCell ref="CD95:CP95"/>
    <mergeCell ref="CQ95:DA95"/>
    <mergeCell ref="DB95:DM95"/>
    <mergeCell ref="A106:ER106"/>
    <mergeCell ref="ES106:GE106"/>
    <mergeCell ref="F105:ER105"/>
    <mergeCell ref="ES105:GE105"/>
    <mergeCell ref="A105:E105"/>
    <mergeCell ref="ES103:GE103"/>
    <mergeCell ref="F103:ER103"/>
    <mergeCell ref="ES104:GE104"/>
    <mergeCell ref="A107:GE107"/>
    <mergeCell ref="A108:GE108"/>
    <mergeCell ref="F39:DV39"/>
    <mergeCell ref="DW39:ER39"/>
    <mergeCell ref="F40:DV40"/>
    <mergeCell ref="DW40:ER40"/>
    <mergeCell ref="F41:DV41"/>
    <mergeCell ref="DW41:ER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2" manualBreakCount="2">
    <brk id="36" max="186" man="1"/>
    <brk id="81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3"/>
  <sheetViews>
    <sheetView view="pageBreakPreview" zoomScaleSheetLayoutView="100" zoomScalePageLayoutView="0" workbookViewId="0" topLeftCell="A21">
      <selection activeCell="CG13" sqref="CG13:CR13"/>
    </sheetView>
  </sheetViews>
  <sheetFormatPr defaultColWidth="0.875" defaultRowHeight="12.75"/>
  <cols>
    <col min="1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375" style="15" customWidth="1"/>
    <col min="97" max="106" width="0.875" style="15" customWidth="1"/>
    <col min="107" max="107" width="2.37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3.00390625" style="15" customWidth="1"/>
    <col min="134" max="16384" width="0.875" style="15" customWidth="1"/>
  </cols>
  <sheetData>
    <row r="1" spans="84:133" ht="20.25" customHeight="1" hidden="1">
      <c r="CF1" s="232" t="s">
        <v>4</v>
      </c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</row>
    <row r="2" ht="13.5" customHeight="1">
      <c r="CX2" s="16"/>
    </row>
    <row r="3" spans="1:133" ht="20.25" customHeight="1">
      <c r="A3" s="234" t="s">
        <v>196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</row>
    <row r="4" s="17" customFormat="1" ht="13.5" customHeight="1"/>
    <row r="5" spans="1:48" s="17" customFormat="1" ht="15">
      <c r="A5" s="228" t="s">
        <v>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</row>
    <row r="6" s="17" customFormat="1" ht="18" customHeight="1">
      <c r="A6" s="17" t="s">
        <v>6</v>
      </c>
    </row>
    <row r="7" s="17" customFormat="1" ht="15"/>
    <row r="8" spans="1:133" s="18" customFormat="1" ht="28.5" customHeight="1">
      <c r="A8" s="169" t="s">
        <v>3</v>
      </c>
      <c r="B8" s="173"/>
      <c r="C8" s="173"/>
      <c r="D8" s="173"/>
      <c r="E8" s="173"/>
      <c r="F8" s="246"/>
      <c r="G8" s="169" t="s">
        <v>21</v>
      </c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246"/>
      <c r="Z8" s="169" t="s">
        <v>16</v>
      </c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246"/>
      <c r="AL8" s="158" t="s">
        <v>17</v>
      </c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69" t="s">
        <v>285</v>
      </c>
      <c r="BW8" s="173"/>
      <c r="BX8" s="173"/>
      <c r="BY8" s="173"/>
      <c r="BZ8" s="173"/>
      <c r="CA8" s="173"/>
      <c r="CB8" s="173"/>
      <c r="CC8" s="173"/>
      <c r="CD8" s="173"/>
      <c r="CE8" s="173"/>
      <c r="CF8" s="246"/>
      <c r="CG8" s="169" t="s">
        <v>242</v>
      </c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246"/>
      <c r="CS8" s="151" t="s">
        <v>203</v>
      </c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9"/>
    </row>
    <row r="9" spans="1:133" s="18" customFormat="1" ht="80.25" customHeight="1">
      <c r="A9" s="247"/>
      <c r="B9" s="248"/>
      <c r="C9" s="248"/>
      <c r="D9" s="248"/>
      <c r="E9" s="248"/>
      <c r="F9" s="249"/>
      <c r="G9" s="247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9"/>
      <c r="Z9" s="247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9"/>
      <c r="AL9" s="158" t="s">
        <v>236</v>
      </c>
      <c r="AM9" s="158"/>
      <c r="AN9" s="158"/>
      <c r="AO9" s="158"/>
      <c r="AP9" s="158"/>
      <c r="AQ9" s="158"/>
      <c r="AR9" s="158"/>
      <c r="AS9" s="158"/>
      <c r="AT9" s="158"/>
      <c r="AU9" s="158" t="s">
        <v>0</v>
      </c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247"/>
      <c r="BW9" s="248"/>
      <c r="BX9" s="248"/>
      <c r="BY9" s="248"/>
      <c r="BZ9" s="248"/>
      <c r="CA9" s="248"/>
      <c r="CB9" s="248"/>
      <c r="CC9" s="248"/>
      <c r="CD9" s="248"/>
      <c r="CE9" s="248"/>
      <c r="CF9" s="249"/>
      <c r="CG9" s="247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9"/>
      <c r="CS9" s="240" t="s">
        <v>197</v>
      </c>
      <c r="CT9" s="241"/>
      <c r="CU9" s="241"/>
      <c r="CV9" s="241"/>
      <c r="CW9" s="241"/>
      <c r="CX9" s="241"/>
      <c r="CY9" s="241"/>
      <c r="CZ9" s="241"/>
      <c r="DA9" s="241"/>
      <c r="DB9" s="241"/>
      <c r="DC9" s="242"/>
      <c r="DD9" s="240" t="s">
        <v>201</v>
      </c>
      <c r="DE9" s="241"/>
      <c r="DF9" s="241"/>
      <c r="DG9" s="241"/>
      <c r="DH9" s="241"/>
      <c r="DI9" s="241"/>
      <c r="DJ9" s="241"/>
      <c r="DK9" s="241"/>
      <c r="DL9" s="241"/>
      <c r="DM9" s="241"/>
      <c r="DN9" s="242"/>
      <c r="DO9" s="151" t="s">
        <v>19</v>
      </c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9"/>
    </row>
    <row r="10" spans="1:133" s="18" customFormat="1" ht="57.75" customHeight="1">
      <c r="A10" s="174"/>
      <c r="B10" s="175"/>
      <c r="C10" s="175"/>
      <c r="D10" s="175"/>
      <c r="E10" s="175"/>
      <c r="F10" s="250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250"/>
      <c r="Z10" s="174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250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 t="s">
        <v>206</v>
      </c>
      <c r="AV10" s="158"/>
      <c r="AW10" s="158"/>
      <c r="AX10" s="158"/>
      <c r="AY10" s="158"/>
      <c r="AZ10" s="158"/>
      <c r="BA10" s="158"/>
      <c r="BB10" s="158"/>
      <c r="BC10" s="158"/>
      <c r="BD10" s="158" t="s">
        <v>207</v>
      </c>
      <c r="BE10" s="158"/>
      <c r="BF10" s="158"/>
      <c r="BG10" s="158"/>
      <c r="BH10" s="158"/>
      <c r="BI10" s="158"/>
      <c r="BJ10" s="158"/>
      <c r="BK10" s="158"/>
      <c r="BL10" s="158"/>
      <c r="BM10" s="158" t="s">
        <v>208</v>
      </c>
      <c r="BN10" s="158"/>
      <c r="BO10" s="158"/>
      <c r="BP10" s="158"/>
      <c r="BQ10" s="158"/>
      <c r="BR10" s="158"/>
      <c r="BS10" s="158"/>
      <c r="BT10" s="158"/>
      <c r="BU10" s="158"/>
      <c r="BV10" s="174"/>
      <c r="BW10" s="175"/>
      <c r="BX10" s="175"/>
      <c r="BY10" s="175"/>
      <c r="BZ10" s="175"/>
      <c r="CA10" s="175"/>
      <c r="CB10" s="175"/>
      <c r="CC10" s="175"/>
      <c r="CD10" s="175"/>
      <c r="CE10" s="175"/>
      <c r="CF10" s="250"/>
      <c r="CG10" s="174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250"/>
      <c r="CS10" s="243"/>
      <c r="CT10" s="244"/>
      <c r="CU10" s="244"/>
      <c r="CV10" s="244"/>
      <c r="CW10" s="244"/>
      <c r="CX10" s="244"/>
      <c r="CY10" s="244"/>
      <c r="CZ10" s="244"/>
      <c r="DA10" s="244"/>
      <c r="DB10" s="244"/>
      <c r="DC10" s="245"/>
      <c r="DD10" s="243"/>
      <c r="DE10" s="244"/>
      <c r="DF10" s="244"/>
      <c r="DG10" s="244"/>
      <c r="DH10" s="244"/>
      <c r="DI10" s="244"/>
      <c r="DJ10" s="244"/>
      <c r="DK10" s="244"/>
      <c r="DL10" s="244"/>
      <c r="DM10" s="244"/>
      <c r="DN10" s="245"/>
      <c r="DO10" s="151" t="s">
        <v>2</v>
      </c>
      <c r="DP10" s="238"/>
      <c r="DQ10" s="238"/>
      <c r="DR10" s="238"/>
      <c r="DS10" s="238"/>
      <c r="DT10" s="238"/>
      <c r="DU10" s="238"/>
      <c r="DV10" s="239"/>
      <c r="DW10" s="151" t="s">
        <v>20</v>
      </c>
      <c r="DX10" s="238"/>
      <c r="DY10" s="238"/>
      <c r="DZ10" s="238"/>
      <c r="EA10" s="238"/>
      <c r="EB10" s="238"/>
      <c r="EC10" s="239"/>
    </row>
    <row r="11" spans="1:133" s="19" customFormat="1" ht="12">
      <c r="A11" s="235">
        <v>1</v>
      </c>
      <c r="B11" s="236"/>
      <c r="C11" s="236"/>
      <c r="D11" s="236"/>
      <c r="E11" s="236"/>
      <c r="F11" s="237"/>
      <c r="G11" s="235">
        <v>2</v>
      </c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7"/>
      <c r="Z11" s="235">
        <v>3</v>
      </c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7"/>
      <c r="AL11" s="235">
        <v>4</v>
      </c>
      <c r="AM11" s="236"/>
      <c r="AN11" s="236"/>
      <c r="AO11" s="236"/>
      <c r="AP11" s="236"/>
      <c r="AQ11" s="236"/>
      <c r="AR11" s="236"/>
      <c r="AS11" s="236"/>
      <c r="AT11" s="237"/>
      <c r="AU11" s="235">
        <v>5</v>
      </c>
      <c r="AV11" s="236"/>
      <c r="AW11" s="236"/>
      <c r="AX11" s="236"/>
      <c r="AY11" s="236"/>
      <c r="AZ11" s="236"/>
      <c r="BA11" s="236"/>
      <c r="BB11" s="236"/>
      <c r="BC11" s="237"/>
      <c r="BD11" s="235">
        <v>6</v>
      </c>
      <c r="BE11" s="236"/>
      <c r="BF11" s="236"/>
      <c r="BG11" s="236"/>
      <c r="BH11" s="236"/>
      <c r="BI11" s="236"/>
      <c r="BJ11" s="236"/>
      <c r="BK11" s="236"/>
      <c r="BL11" s="237"/>
      <c r="BM11" s="235">
        <v>7</v>
      </c>
      <c r="BN11" s="236"/>
      <c r="BO11" s="236"/>
      <c r="BP11" s="236"/>
      <c r="BQ11" s="236"/>
      <c r="BR11" s="236"/>
      <c r="BS11" s="236"/>
      <c r="BT11" s="236"/>
      <c r="BU11" s="237"/>
      <c r="BV11" s="235">
        <v>8</v>
      </c>
      <c r="BW11" s="236"/>
      <c r="BX11" s="236"/>
      <c r="BY11" s="236"/>
      <c r="BZ11" s="236"/>
      <c r="CA11" s="236"/>
      <c r="CB11" s="236"/>
      <c r="CC11" s="236"/>
      <c r="CD11" s="236"/>
      <c r="CE11" s="236"/>
      <c r="CF11" s="237"/>
      <c r="CG11" s="235">
        <v>9</v>
      </c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7"/>
      <c r="CS11" s="235">
        <v>10</v>
      </c>
      <c r="CT11" s="236"/>
      <c r="CU11" s="236"/>
      <c r="CV11" s="236"/>
      <c r="CW11" s="236"/>
      <c r="CX11" s="236"/>
      <c r="CY11" s="236"/>
      <c r="CZ11" s="236"/>
      <c r="DA11" s="236"/>
      <c r="DB11" s="236"/>
      <c r="DC11" s="237"/>
      <c r="DD11" s="235">
        <v>11</v>
      </c>
      <c r="DE11" s="236"/>
      <c r="DF11" s="236"/>
      <c r="DG11" s="236"/>
      <c r="DH11" s="236"/>
      <c r="DI11" s="236"/>
      <c r="DJ11" s="236"/>
      <c r="DK11" s="236"/>
      <c r="DL11" s="236"/>
      <c r="DM11" s="236"/>
      <c r="DN11" s="237"/>
      <c r="DO11" s="235">
        <v>12</v>
      </c>
      <c r="DP11" s="236"/>
      <c r="DQ11" s="236"/>
      <c r="DR11" s="236"/>
      <c r="DS11" s="236"/>
      <c r="DT11" s="236"/>
      <c r="DU11" s="236"/>
      <c r="DV11" s="237"/>
      <c r="DW11" s="235">
        <v>13</v>
      </c>
      <c r="DX11" s="236"/>
      <c r="DY11" s="236"/>
      <c r="DZ11" s="236"/>
      <c r="EA11" s="236"/>
      <c r="EB11" s="236"/>
      <c r="EC11" s="237"/>
    </row>
    <row r="12" spans="1:133" s="19" customFormat="1" ht="55.5" customHeight="1">
      <c r="A12" s="219" t="s">
        <v>7</v>
      </c>
      <c r="B12" s="220"/>
      <c r="C12" s="220"/>
      <c r="D12" s="220"/>
      <c r="E12" s="220"/>
      <c r="F12" s="221"/>
      <c r="G12" s="222" t="s">
        <v>258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4"/>
      <c r="Z12" s="218" t="s">
        <v>1</v>
      </c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7"/>
      <c r="AL12" s="218" t="s">
        <v>1</v>
      </c>
      <c r="AM12" s="216"/>
      <c r="AN12" s="216"/>
      <c r="AO12" s="216"/>
      <c r="AP12" s="216"/>
      <c r="AQ12" s="216"/>
      <c r="AR12" s="216"/>
      <c r="AS12" s="216"/>
      <c r="AT12" s="217"/>
      <c r="AU12" s="218" t="s">
        <v>1</v>
      </c>
      <c r="AV12" s="216"/>
      <c r="AW12" s="216"/>
      <c r="AX12" s="216"/>
      <c r="AY12" s="216"/>
      <c r="AZ12" s="216"/>
      <c r="BA12" s="216"/>
      <c r="BB12" s="216"/>
      <c r="BC12" s="217"/>
      <c r="BD12" s="218" t="s">
        <v>1</v>
      </c>
      <c r="BE12" s="216"/>
      <c r="BF12" s="216"/>
      <c r="BG12" s="216"/>
      <c r="BH12" s="216"/>
      <c r="BI12" s="216"/>
      <c r="BJ12" s="216"/>
      <c r="BK12" s="216"/>
      <c r="BL12" s="217"/>
      <c r="BM12" s="218" t="s">
        <v>1</v>
      </c>
      <c r="BN12" s="216"/>
      <c r="BO12" s="216"/>
      <c r="BP12" s="216"/>
      <c r="BQ12" s="216"/>
      <c r="BR12" s="216"/>
      <c r="BS12" s="216"/>
      <c r="BT12" s="216"/>
      <c r="BU12" s="217"/>
      <c r="BV12" s="218" t="s">
        <v>1</v>
      </c>
      <c r="BW12" s="216"/>
      <c r="BX12" s="216"/>
      <c r="BY12" s="216"/>
      <c r="BZ12" s="216"/>
      <c r="CA12" s="216"/>
      <c r="CB12" s="216"/>
      <c r="CC12" s="216"/>
      <c r="CD12" s="216"/>
      <c r="CE12" s="216"/>
      <c r="CF12" s="217"/>
      <c r="CG12" s="215">
        <f>CG13+CG14+CG15+CG16+CG17+CG18+CG19+CG20+CG21</f>
        <v>12182039.172399998</v>
      </c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7"/>
      <c r="CS12" s="215">
        <f aca="true" t="shared" si="0" ref="CS12:CS22">CG12</f>
        <v>12182039.172399998</v>
      </c>
      <c r="CT12" s="216"/>
      <c r="CU12" s="216"/>
      <c r="CV12" s="216"/>
      <c r="CW12" s="216"/>
      <c r="CX12" s="216"/>
      <c r="CY12" s="216"/>
      <c r="CZ12" s="216"/>
      <c r="DA12" s="216"/>
      <c r="DB12" s="216"/>
      <c r="DC12" s="217"/>
      <c r="DD12" s="218"/>
      <c r="DE12" s="216"/>
      <c r="DF12" s="216"/>
      <c r="DG12" s="216"/>
      <c r="DH12" s="216"/>
      <c r="DI12" s="216"/>
      <c r="DJ12" s="216"/>
      <c r="DK12" s="216"/>
      <c r="DL12" s="216"/>
      <c r="DM12" s="216"/>
      <c r="DN12" s="217"/>
      <c r="DO12" s="218"/>
      <c r="DP12" s="216"/>
      <c r="DQ12" s="216"/>
      <c r="DR12" s="216"/>
      <c r="DS12" s="216"/>
      <c r="DT12" s="216"/>
      <c r="DU12" s="216"/>
      <c r="DV12" s="217"/>
      <c r="DW12" s="218"/>
      <c r="DX12" s="216"/>
      <c r="DY12" s="216"/>
      <c r="DZ12" s="216"/>
      <c r="EA12" s="216"/>
      <c r="EB12" s="216"/>
      <c r="EC12" s="217"/>
    </row>
    <row r="13" spans="1:133" s="5" customFormat="1" ht="27.75" customHeight="1">
      <c r="A13" s="219" t="s">
        <v>23</v>
      </c>
      <c r="B13" s="220"/>
      <c r="C13" s="220"/>
      <c r="D13" s="220"/>
      <c r="E13" s="220"/>
      <c r="F13" s="221"/>
      <c r="G13" s="222" t="s">
        <v>15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4"/>
      <c r="Z13" s="218">
        <v>12.98</v>
      </c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7"/>
      <c r="AL13" s="215">
        <f>AU13+BD13+BM13</f>
        <v>53921.17</v>
      </c>
      <c r="AM13" s="216"/>
      <c r="AN13" s="216"/>
      <c r="AO13" s="216"/>
      <c r="AP13" s="216"/>
      <c r="AQ13" s="216"/>
      <c r="AR13" s="216"/>
      <c r="AS13" s="216"/>
      <c r="AT13" s="217"/>
      <c r="AU13" s="218">
        <v>28821</v>
      </c>
      <c r="AV13" s="216"/>
      <c r="AW13" s="216"/>
      <c r="AX13" s="216"/>
      <c r="AY13" s="216"/>
      <c r="AZ13" s="216"/>
      <c r="BA13" s="216"/>
      <c r="BB13" s="216"/>
      <c r="BC13" s="217"/>
      <c r="BD13" s="215">
        <v>6960</v>
      </c>
      <c r="BE13" s="223"/>
      <c r="BF13" s="223"/>
      <c r="BG13" s="223"/>
      <c r="BH13" s="223"/>
      <c r="BI13" s="223"/>
      <c r="BJ13" s="223"/>
      <c r="BK13" s="223"/>
      <c r="BL13" s="224"/>
      <c r="BM13" s="215">
        <v>18140.17</v>
      </c>
      <c r="BN13" s="223"/>
      <c r="BO13" s="223"/>
      <c r="BP13" s="223"/>
      <c r="BQ13" s="223"/>
      <c r="BR13" s="223"/>
      <c r="BS13" s="223"/>
      <c r="BT13" s="223"/>
      <c r="BU13" s="224"/>
      <c r="BV13" s="215"/>
      <c r="BW13" s="223"/>
      <c r="BX13" s="223"/>
      <c r="BY13" s="223"/>
      <c r="BZ13" s="223"/>
      <c r="CA13" s="223"/>
      <c r="CB13" s="223"/>
      <c r="CC13" s="223"/>
      <c r="CD13" s="223"/>
      <c r="CE13" s="223"/>
      <c r="CF13" s="224"/>
      <c r="CG13" s="225">
        <f aca="true" t="shared" si="1" ref="CG13:CG20">(Z13*(AL13+BV13)*12)</f>
        <v>8398761.439199999</v>
      </c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7"/>
      <c r="CS13" s="215">
        <f t="shared" si="0"/>
        <v>8398761.439199999</v>
      </c>
      <c r="CT13" s="216"/>
      <c r="CU13" s="216"/>
      <c r="CV13" s="216"/>
      <c r="CW13" s="216"/>
      <c r="CX13" s="216"/>
      <c r="CY13" s="216"/>
      <c r="CZ13" s="216"/>
      <c r="DA13" s="216"/>
      <c r="DB13" s="216"/>
      <c r="DC13" s="217"/>
      <c r="DD13" s="218"/>
      <c r="DE13" s="216"/>
      <c r="DF13" s="216"/>
      <c r="DG13" s="216"/>
      <c r="DH13" s="216"/>
      <c r="DI13" s="216"/>
      <c r="DJ13" s="216"/>
      <c r="DK13" s="216"/>
      <c r="DL13" s="216"/>
      <c r="DM13" s="216"/>
      <c r="DN13" s="217"/>
      <c r="DO13" s="218"/>
      <c r="DP13" s="216"/>
      <c r="DQ13" s="216"/>
      <c r="DR13" s="216"/>
      <c r="DS13" s="216"/>
      <c r="DT13" s="216"/>
      <c r="DU13" s="216"/>
      <c r="DV13" s="217"/>
      <c r="DW13" s="218"/>
      <c r="DX13" s="216"/>
      <c r="DY13" s="216"/>
      <c r="DZ13" s="216"/>
      <c r="EA13" s="216"/>
      <c r="EB13" s="216"/>
      <c r="EC13" s="217"/>
    </row>
    <row r="14" spans="1:133" s="5" customFormat="1" ht="27.75" customHeight="1">
      <c r="A14" s="219" t="s">
        <v>24</v>
      </c>
      <c r="B14" s="220"/>
      <c r="C14" s="220"/>
      <c r="D14" s="220"/>
      <c r="E14" s="220"/>
      <c r="F14" s="221"/>
      <c r="G14" s="222" t="s">
        <v>15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4"/>
      <c r="Z14" s="218">
        <v>0.02</v>
      </c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7"/>
      <c r="AL14" s="215">
        <f>AU14+BD14+BM14</f>
        <v>55723.91</v>
      </c>
      <c r="AM14" s="216"/>
      <c r="AN14" s="216"/>
      <c r="AO14" s="216"/>
      <c r="AP14" s="216"/>
      <c r="AQ14" s="216"/>
      <c r="AR14" s="216"/>
      <c r="AS14" s="216"/>
      <c r="AT14" s="217"/>
      <c r="AU14" s="218">
        <v>30623.74</v>
      </c>
      <c r="AV14" s="216"/>
      <c r="AW14" s="216"/>
      <c r="AX14" s="216"/>
      <c r="AY14" s="216"/>
      <c r="AZ14" s="216"/>
      <c r="BA14" s="216"/>
      <c r="BB14" s="216"/>
      <c r="BC14" s="217"/>
      <c r="BD14" s="215">
        <v>6960</v>
      </c>
      <c r="BE14" s="223"/>
      <c r="BF14" s="223"/>
      <c r="BG14" s="223"/>
      <c r="BH14" s="223"/>
      <c r="BI14" s="223"/>
      <c r="BJ14" s="223"/>
      <c r="BK14" s="223"/>
      <c r="BL14" s="224"/>
      <c r="BM14" s="215">
        <v>18140.17</v>
      </c>
      <c r="BN14" s="223"/>
      <c r="BO14" s="223"/>
      <c r="BP14" s="223"/>
      <c r="BQ14" s="223"/>
      <c r="BR14" s="223"/>
      <c r="BS14" s="223"/>
      <c r="BT14" s="223"/>
      <c r="BU14" s="224"/>
      <c r="BV14" s="215"/>
      <c r="BW14" s="223"/>
      <c r="BX14" s="223"/>
      <c r="BY14" s="223"/>
      <c r="BZ14" s="223"/>
      <c r="CA14" s="223"/>
      <c r="CB14" s="223"/>
      <c r="CC14" s="223"/>
      <c r="CD14" s="223"/>
      <c r="CE14" s="223"/>
      <c r="CF14" s="224"/>
      <c r="CG14" s="225">
        <f t="shared" si="1"/>
        <v>13373.7384</v>
      </c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7"/>
      <c r="CS14" s="215">
        <f t="shared" si="0"/>
        <v>13373.7384</v>
      </c>
      <c r="CT14" s="216"/>
      <c r="CU14" s="216"/>
      <c r="CV14" s="216"/>
      <c r="CW14" s="216"/>
      <c r="CX14" s="216"/>
      <c r="CY14" s="216"/>
      <c r="CZ14" s="216"/>
      <c r="DA14" s="216"/>
      <c r="DB14" s="216"/>
      <c r="DC14" s="217"/>
      <c r="DD14" s="215"/>
      <c r="DE14" s="216"/>
      <c r="DF14" s="216"/>
      <c r="DG14" s="216"/>
      <c r="DH14" s="216"/>
      <c r="DI14" s="216"/>
      <c r="DJ14" s="216"/>
      <c r="DK14" s="216"/>
      <c r="DL14" s="216"/>
      <c r="DM14" s="216"/>
      <c r="DN14" s="217"/>
      <c r="DO14" s="218"/>
      <c r="DP14" s="216"/>
      <c r="DQ14" s="216"/>
      <c r="DR14" s="216"/>
      <c r="DS14" s="216"/>
      <c r="DT14" s="216"/>
      <c r="DU14" s="216"/>
      <c r="DV14" s="217"/>
      <c r="DW14" s="218"/>
      <c r="DX14" s="216"/>
      <c r="DY14" s="216"/>
      <c r="DZ14" s="216"/>
      <c r="EA14" s="216"/>
      <c r="EB14" s="216"/>
      <c r="EC14" s="217"/>
    </row>
    <row r="15" spans="1:133" s="5" customFormat="1" ht="40.5" customHeight="1">
      <c r="A15" s="219" t="s">
        <v>25</v>
      </c>
      <c r="B15" s="220"/>
      <c r="C15" s="220"/>
      <c r="D15" s="220"/>
      <c r="E15" s="220"/>
      <c r="F15" s="221"/>
      <c r="G15" s="222" t="s">
        <v>286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4"/>
      <c r="Z15" s="218">
        <v>7.89</v>
      </c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7"/>
      <c r="AL15" s="215">
        <f>AU15+BD15+BM15</f>
        <v>7140</v>
      </c>
      <c r="AM15" s="216"/>
      <c r="AN15" s="216"/>
      <c r="AO15" s="216"/>
      <c r="AP15" s="216"/>
      <c r="AQ15" s="216"/>
      <c r="AR15" s="216"/>
      <c r="AS15" s="216"/>
      <c r="AT15" s="217"/>
      <c r="AU15" s="218"/>
      <c r="AV15" s="216"/>
      <c r="AW15" s="216"/>
      <c r="AX15" s="216"/>
      <c r="AY15" s="216"/>
      <c r="AZ15" s="216"/>
      <c r="BA15" s="216"/>
      <c r="BB15" s="216"/>
      <c r="BC15" s="217"/>
      <c r="BD15" s="215">
        <v>7140</v>
      </c>
      <c r="BE15" s="223"/>
      <c r="BF15" s="223"/>
      <c r="BG15" s="223"/>
      <c r="BH15" s="223"/>
      <c r="BI15" s="223"/>
      <c r="BJ15" s="223"/>
      <c r="BK15" s="223"/>
      <c r="BL15" s="224"/>
      <c r="BM15" s="215"/>
      <c r="BN15" s="223"/>
      <c r="BO15" s="223"/>
      <c r="BP15" s="223"/>
      <c r="BQ15" s="223"/>
      <c r="BR15" s="223"/>
      <c r="BS15" s="223"/>
      <c r="BT15" s="223"/>
      <c r="BU15" s="224"/>
      <c r="BV15" s="215"/>
      <c r="BW15" s="223"/>
      <c r="BX15" s="223"/>
      <c r="BY15" s="223"/>
      <c r="BZ15" s="223"/>
      <c r="CA15" s="223"/>
      <c r="CB15" s="223"/>
      <c r="CC15" s="223"/>
      <c r="CD15" s="223"/>
      <c r="CE15" s="223"/>
      <c r="CF15" s="224"/>
      <c r="CG15" s="225">
        <f t="shared" si="1"/>
        <v>676015.2</v>
      </c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7"/>
      <c r="CS15" s="215">
        <f t="shared" si="0"/>
        <v>676015.2</v>
      </c>
      <c r="CT15" s="216"/>
      <c r="CU15" s="216"/>
      <c r="CV15" s="216"/>
      <c r="CW15" s="216"/>
      <c r="CX15" s="216"/>
      <c r="CY15" s="216"/>
      <c r="CZ15" s="216"/>
      <c r="DA15" s="216"/>
      <c r="DB15" s="216"/>
      <c r="DC15" s="217"/>
      <c r="DD15" s="218"/>
      <c r="DE15" s="216"/>
      <c r="DF15" s="216"/>
      <c r="DG15" s="216"/>
      <c r="DH15" s="216"/>
      <c r="DI15" s="216"/>
      <c r="DJ15" s="216"/>
      <c r="DK15" s="216"/>
      <c r="DL15" s="216"/>
      <c r="DM15" s="216"/>
      <c r="DN15" s="217"/>
      <c r="DO15" s="218"/>
      <c r="DP15" s="216"/>
      <c r="DQ15" s="216"/>
      <c r="DR15" s="216"/>
      <c r="DS15" s="216"/>
      <c r="DT15" s="216"/>
      <c r="DU15" s="216"/>
      <c r="DV15" s="217"/>
      <c r="DW15" s="218"/>
      <c r="DX15" s="216"/>
      <c r="DY15" s="216"/>
      <c r="DZ15" s="216"/>
      <c r="EA15" s="216"/>
      <c r="EB15" s="216"/>
      <c r="EC15" s="217"/>
    </row>
    <row r="16" spans="1:133" s="5" customFormat="1" ht="48.75" customHeight="1">
      <c r="A16" s="219" t="s">
        <v>73</v>
      </c>
      <c r="B16" s="220"/>
      <c r="C16" s="220"/>
      <c r="D16" s="220"/>
      <c r="E16" s="220"/>
      <c r="F16" s="221"/>
      <c r="G16" s="222" t="s">
        <v>287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4"/>
      <c r="Z16" s="218">
        <v>0.11</v>
      </c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7"/>
      <c r="AL16" s="215">
        <f>AU16+BD16+BM16</f>
        <v>4912.73</v>
      </c>
      <c r="AM16" s="216"/>
      <c r="AN16" s="216"/>
      <c r="AO16" s="216"/>
      <c r="AP16" s="216"/>
      <c r="AQ16" s="216"/>
      <c r="AR16" s="216"/>
      <c r="AS16" s="216"/>
      <c r="AT16" s="217"/>
      <c r="AU16" s="218"/>
      <c r="AV16" s="216"/>
      <c r="AW16" s="216"/>
      <c r="AX16" s="216"/>
      <c r="AY16" s="216"/>
      <c r="AZ16" s="216"/>
      <c r="BA16" s="216"/>
      <c r="BB16" s="216"/>
      <c r="BC16" s="217"/>
      <c r="BD16" s="215">
        <v>4912.73</v>
      </c>
      <c r="BE16" s="223"/>
      <c r="BF16" s="223"/>
      <c r="BG16" s="223"/>
      <c r="BH16" s="223"/>
      <c r="BI16" s="223"/>
      <c r="BJ16" s="223"/>
      <c r="BK16" s="223"/>
      <c r="BL16" s="224"/>
      <c r="BM16" s="215"/>
      <c r="BN16" s="223"/>
      <c r="BO16" s="223"/>
      <c r="BP16" s="223"/>
      <c r="BQ16" s="223"/>
      <c r="BR16" s="223"/>
      <c r="BS16" s="223"/>
      <c r="BT16" s="223"/>
      <c r="BU16" s="224"/>
      <c r="BV16" s="215"/>
      <c r="BW16" s="223"/>
      <c r="BX16" s="223"/>
      <c r="BY16" s="223"/>
      <c r="BZ16" s="223"/>
      <c r="CA16" s="223"/>
      <c r="CB16" s="223"/>
      <c r="CC16" s="223"/>
      <c r="CD16" s="223"/>
      <c r="CE16" s="223"/>
      <c r="CF16" s="224"/>
      <c r="CG16" s="225">
        <f t="shared" si="1"/>
        <v>6484.803599999999</v>
      </c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7"/>
      <c r="CS16" s="215">
        <f t="shared" si="0"/>
        <v>6484.803599999999</v>
      </c>
      <c r="CT16" s="216"/>
      <c r="CU16" s="216"/>
      <c r="CV16" s="216"/>
      <c r="CW16" s="216"/>
      <c r="CX16" s="216"/>
      <c r="CY16" s="216"/>
      <c r="CZ16" s="216"/>
      <c r="DA16" s="216"/>
      <c r="DB16" s="216"/>
      <c r="DC16" s="217"/>
      <c r="DD16" s="215"/>
      <c r="DE16" s="216"/>
      <c r="DF16" s="216"/>
      <c r="DG16" s="216"/>
      <c r="DH16" s="216"/>
      <c r="DI16" s="216"/>
      <c r="DJ16" s="216"/>
      <c r="DK16" s="216"/>
      <c r="DL16" s="216"/>
      <c r="DM16" s="216"/>
      <c r="DN16" s="217"/>
      <c r="DO16" s="218"/>
      <c r="DP16" s="216"/>
      <c r="DQ16" s="216"/>
      <c r="DR16" s="216"/>
      <c r="DS16" s="216"/>
      <c r="DT16" s="216"/>
      <c r="DU16" s="216"/>
      <c r="DV16" s="217"/>
      <c r="DW16" s="218"/>
      <c r="DX16" s="216"/>
      <c r="DY16" s="216"/>
      <c r="DZ16" s="216"/>
      <c r="EA16" s="216"/>
      <c r="EB16" s="216"/>
      <c r="EC16" s="217"/>
    </row>
    <row r="17" spans="1:133" s="5" customFormat="1" ht="70.5" customHeight="1">
      <c r="A17" s="219" t="s">
        <v>288</v>
      </c>
      <c r="B17" s="220"/>
      <c r="C17" s="220"/>
      <c r="D17" s="220"/>
      <c r="E17" s="220"/>
      <c r="F17" s="221"/>
      <c r="G17" s="222" t="s">
        <v>262</v>
      </c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218">
        <v>3</v>
      </c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7"/>
      <c r="AL17" s="218">
        <f>AU17+BM17</f>
        <v>40506.3</v>
      </c>
      <c r="AM17" s="216"/>
      <c r="AN17" s="216"/>
      <c r="AO17" s="216"/>
      <c r="AP17" s="216"/>
      <c r="AQ17" s="216"/>
      <c r="AR17" s="216"/>
      <c r="AS17" s="216"/>
      <c r="AT17" s="217"/>
      <c r="AU17" s="218">
        <v>25332.64</v>
      </c>
      <c r="AV17" s="216"/>
      <c r="AW17" s="216"/>
      <c r="AX17" s="216"/>
      <c r="AY17" s="216"/>
      <c r="AZ17" s="216"/>
      <c r="BA17" s="216"/>
      <c r="BB17" s="216"/>
      <c r="BC17" s="217"/>
      <c r="BD17" s="218"/>
      <c r="BE17" s="216"/>
      <c r="BF17" s="216"/>
      <c r="BG17" s="216"/>
      <c r="BH17" s="216"/>
      <c r="BI17" s="216"/>
      <c r="BJ17" s="216"/>
      <c r="BK17" s="216"/>
      <c r="BL17" s="217"/>
      <c r="BM17" s="218">
        <v>15173.66</v>
      </c>
      <c r="BN17" s="216"/>
      <c r="BO17" s="216"/>
      <c r="BP17" s="216"/>
      <c r="BQ17" s="216"/>
      <c r="BR17" s="216"/>
      <c r="BS17" s="216"/>
      <c r="BT17" s="216"/>
      <c r="BU17" s="217"/>
      <c r="BV17" s="218"/>
      <c r="BW17" s="216"/>
      <c r="BX17" s="216"/>
      <c r="BY17" s="216"/>
      <c r="BZ17" s="216"/>
      <c r="CA17" s="216"/>
      <c r="CB17" s="216"/>
      <c r="CC17" s="216"/>
      <c r="CD17" s="216"/>
      <c r="CE17" s="216"/>
      <c r="CF17" s="217"/>
      <c r="CG17" s="225">
        <f t="shared" si="1"/>
        <v>1458226.8</v>
      </c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7"/>
      <c r="CS17" s="215">
        <f t="shared" si="0"/>
        <v>1458226.8</v>
      </c>
      <c r="CT17" s="216"/>
      <c r="CU17" s="216"/>
      <c r="CV17" s="216"/>
      <c r="CW17" s="216"/>
      <c r="CX17" s="216"/>
      <c r="CY17" s="216"/>
      <c r="CZ17" s="216"/>
      <c r="DA17" s="216"/>
      <c r="DB17" s="216"/>
      <c r="DC17" s="217"/>
      <c r="DD17" s="218"/>
      <c r="DE17" s="216"/>
      <c r="DF17" s="216"/>
      <c r="DG17" s="216"/>
      <c r="DH17" s="216"/>
      <c r="DI17" s="216"/>
      <c r="DJ17" s="216"/>
      <c r="DK17" s="216"/>
      <c r="DL17" s="216"/>
      <c r="DM17" s="216"/>
      <c r="DN17" s="217"/>
      <c r="DO17" s="218"/>
      <c r="DP17" s="216"/>
      <c r="DQ17" s="216"/>
      <c r="DR17" s="216"/>
      <c r="DS17" s="216"/>
      <c r="DT17" s="216"/>
      <c r="DU17" s="216"/>
      <c r="DV17" s="217"/>
      <c r="DW17" s="218"/>
      <c r="DX17" s="216"/>
      <c r="DY17" s="216"/>
      <c r="DZ17" s="216"/>
      <c r="EA17" s="216"/>
      <c r="EB17" s="216"/>
      <c r="EC17" s="217"/>
    </row>
    <row r="18" spans="1:133" s="5" customFormat="1" ht="51.75" customHeight="1">
      <c r="A18" s="219" t="s">
        <v>289</v>
      </c>
      <c r="B18" s="220"/>
      <c r="C18" s="220"/>
      <c r="D18" s="220"/>
      <c r="E18" s="220"/>
      <c r="F18" s="221"/>
      <c r="G18" s="222" t="s">
        <v>263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2"/>
      <c r="Z18" s="218">
        <v>4</v>
      </c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7"/>
      <c r="AL18" s="218">
        <f>AU18+BM18</f>
        <v>18648.129999999997</v>
      </c>
      <c r="AM18" s="216"/>
      <c r="AN18" s="216"/>
      <c r="AO18" s="216"/>
      <c r="AP18" s="216"/>
      <c r="AQ18" s="216"/>
      <c r="AR18" s="216"/>
      <c r="AS18" s="216"/>
      <c r="AT18" s="217"/>
      <c r="AU18" s="218">
        <v>14398.13</v>
      </c>
      <c r="AV18" s="216"/>
      <c r="AW18" s="216"/>
      <c r="AX18" s="216"/>
      <c r="AY18" s="216"/>
      <c r="AZ18" s="216"/>
      <c r="BA18" s="216"/>
      <c r="BB18" s="216"/>
      <c r="BC18" s="217"/>
      <c r="BD18" s="218"/>
      <c r="BE18" s="216"/>
      <c r="BF18" s="216"/>
      <c r="BG18" s="216"/>
      <c r="BH18" s="216"/>
      <c r="BI18" s="216"/>
      <c r="BJ18" s="216"/>
      <c r="BK18" s="216"/>
      <c r="BL18" s="217"/>
      <c r="BM18" s="218">
        <v>4250</v>
      </c>
      <c r="BN18" s="216"/>
      <c r="BO18" s="216"/>
      <c r="BP18" s="216"/>
      <c r="BQ18" s="216"/>
      <c r="BR18" s="216"/>
      <c r="BS18" s="216"/>
      <c r="BT18" s="216"/>
      <c r="BU18" s="217"/>
      <c r="BV18" s="218"/>
      <c r="BW18" s="216"/>
      <c r="BX18" s="216"/>
      <c r="BY18" s="216"/>
      <c r="BZ18" s="216"/>
      <c r="CA18" s="216"/>
      <c r="CB18" s="216"/>
      <c r="CC18" s="216"/>
      <c r="CD18" s="216"/>
      <c r="CE18" s="216"/>
      <c r="CF18" s="217"/>
      <c r="CG18" s="225">
        <f t="shared" si="1"/>
        <v>895110.2399999999</v>
      </c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7"/>
      <c r="CS18" s="215">
        <f t="shared" si="0"/>
        <v>895110.2399999999</v>
      </c>
      <c r="CT18" s="216"/>
      <c r="CU18" s="216"/>
      <c r="CV18" s="216"/>
      <c r="CW18" s="216"/>
      <c r="CX18" s="216"/>
      <c r="CY18" s="216"/>
      <c r="CZ18" s="216"/>
      <c r="DA18" s="216"/>
      <c r="DB18" s="216"/>
      <c r="DC18" s="217"/>
      <c r="DD18" s="218"/>
      <c r="DE18" s="216"/>
      <c r="DF18" s="216"/>
      <c r="DG18" s="216"/>
      <c r="DH18" s="216"/>
      <c r="DI18" s="216"/>
      <c r="DJ18" s="216"/>
      <c r="DK18" s="216"/>
      <c r="DL18" s="216"/>
      <c r="DM18" s="216"/>
      <c r="DN18" s="217"/>
      <c r="DO18" s="218"/>
      <c r="DP18" s="216"/>
      <c r="DQ18" s="216"/>
      <c r="DR18" s="216"/>
      <c r="DS18" s="216"/>
      <c r="DT18" s="216"/>
      <c r="DU18" s="216"/>
      <c r="DV18" s="217"/>
      <c r="DW18" s="218"/>
      <c r="DX18" s="216"/>
      <c r="DY18" s="216"/>
      <c r="DZ18" s="216"/>
      <c r="EA18" s="216"/>
      <c r="EB18" s="216"/>
      <c r="EC18" s="217"/>
    </row>
    <row r="19" spans="1:133" s="5" customFormat="1" ht="51.75" customHeight="1">
      <c r="A19" s="219" t="s">
        <v>290</v>
      </c>
      <c r="B19" s="220"/>
      <c r="C19" s="220"/>
      <c r="D19" s="220"/>
      <c r="E19" s="220"/>
      <c r="F19" s="221"/>
      <c r="G19" s="222" t="s">
        <v>264</v>
      </c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2"/>
      <c r="Z19" s="218">
        <v>1.97</v>
      </c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7"/>
      <c r="AL19" s="218">
        <f>AU19+BM19</f>
        <v>26561.95</v>
      </c>
      <c r="AM19" s="216"/>
      <c r="AN19" s="216"/>
      <c r="AO19" s="216"/>
      <c r="AP19" s="216"/>
      <c r="AQ19" s="216"/>
      <c r="AR19" s="216"/>
      <c r="AS19" s="216"/>
      <c r="AT19" s="217"/>
      <c r="AU19" s="218">
        <f>11315.2+11292.75</f>
        <v>22607.95</v>
      </c>
      <c r="AV19" s="216"/>
      <c r="AW19" s="216"/>
      <c r="AX19" s="216"/>
      <c r="AY19" s="216"/>
      <c r="AZ19" s="216"/>
      <c r="BA19" s="216"/>
      <c r="BB19" s="216"/>
      <c r="BC19" s="217"/>
      <c r="BD19" s="218"/>
      <c r="BE19" s="216"/>
      <c r="BF19" s="216"/>
      <c r="BG19" s="216"/>
      <c r="BH19" s="216"/>
      <c r="BI19" s="216"/>
      <c r="BJ19" s="216"/>
      <c r="BK19" s="216"/>
      <c r="BL19" s="217"/>
      <c r="BM19" s="218">
        <v>3954</v>
      </c>
      <c r="BN19" s="216"/>
      <c r="BO19" s="216"/>
      <c r="BP19" s="216"/>
      <c r="BQ19" s="216"/>
      <c r="BR19" s="216"/>
      <c r="BS19" s="216"/>
      <c r="BT19" s="216"/>
      <c r="BU19" s="217"/>
      <c r="BV19" s="218"/>
      <c r="BW19" s="216"/>
      <c r="BX19" s="216"/>
      <c r="BY19" s="216"/>
      <c r="BZ19" s="216"/>
      <c r="CA19" s="216"/>
      <c r="CB19" s="216"/>
      <c r="CC19" s="216"/>
      <c r="CD19" s="216"/>
      <c r="CE19" s="216"/>
      <c r="CF19" s="217"/>
      <c r="CG19" s="225">
        <f t="shared" si="1"/>
        <v>627924.498</v>
      </c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7"/>
      <c r="CS19" s="215">
        <f t="shared" si="0"/>
        <v>627924.498</v>
      </c>
      <c r="CT19" s="216"/>
      <c r="CU19" s="216"/>
      <c r="CV19" s="216"/>
      <c r="CW19" s="216"/>
      <c r="CX19" s="216"/>
      <c r="CY19" s="216"/>
      <c r="CZ19" s="216"/>
      <c r="DA19" s="216"/>
      <c r="DB19" s="216"/>
      <c r="DC19" s="217"/>
      <c r="DD19" s="215"/>
      <c r="DE19" s="216"/>
      <c r="DF19" s="216"/>
      <c r="DG19" s="216"/>
      <c r="DH19" s="216"/>
      <c r="DI19" s="216"/>
      <c r="DJ19" s="216"/>
      <c r="DK19" s="216"/>
      <c r="DL19" s="216"/>
      <c r="DM19" s="216"/>
      <c r="DN19" s="217"/>
      <c r="DO19" s="218"/>
      <c r="DP19" s="216"/>
      <c r="DQ19" s="216"/>
      <c r="DR19" s="216"/>
      <c r="DS19" s="216"/>
      <c r="DT19" s="216"/>
      <c r="DU19" s="216"/>
      <c r="DV19" s="217"/>
      <c r="DW19" s="218"/>
      <c r="DX19" s="216"/>
      <c r="DY19" s="216"/>
      <c r="DZ19" s="216"/>
      <c r="EA19" s="216"/>
      <c r="EB19" s="216"/>
      <c r="EC19" s="217"/>
    </row>
    <row r="20" spans="1:133" s="5" customFormat="1" ht="48" customHeight="1">
      <c r="A20" s="219" t="s">
        <v>291</v>
      </c>
      <c r="B20" s="220"/>
      <c r="C20" s="220"/>
      <c r="D20" s="220"/>
      <c r="E20" s="220"/>
      <c r="F20" s="221"/>
      <c r="G20" s="222" t="s">
        <v>264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2"/>
      <c r="Z20" s="218">
        <v>0.03</v>
      </c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7"/>
      <c r="AL20" s="218">
        <f>AU20+BM20</f>
        <v>17062.37</v>
      </c>
      <c r="AM20" s="216"/>
      <c r="AN20" s="216"/>
      <c r="AO20" s="216"/>
      <c r="AP20" s="216"/>
      <c r="AQ20" s="216"/>
      <c r="AR20" s="216"/>
      <c r="AS20" s="216"/>
      <c r="AT20" s="217"/>
      <c r="AU20" s="218">
        <v>11317.38</v>
      </c>
      <c r="AV20" s="216"/>
      <c r="AW20" s="216"/>
      <c r="AX20" s="216"/>
      <c r="AY20" s="216"/>
      <c r="AZ20" s="216"/>
      <c r="BA20" s="216"/>
      <c r="BB20" s="216"/>
      <c r="BC20" s="217"/>
      <c r="BD20" s="218"/>
      <c r="BE20" s="216"/>
      <c r="BF20" s="216"/>
      <c r="BG20" s="216"/>
      <c r="BH20" s="216"/>
      <c r="BI20" s="216"/>
      <c r="BJ20" s="216"/>
      <c r="BK20" s="216"/>
      <c r="BL20" s="217"/>
      <c r="BM20" s="218">
        <v>5744.99</v>
      </c>
      <c r="BN20" s="216"/>
      <c r="BO20" s="216"/>
      <c r="BP20" s="216"/>
      <c r="BQ20" s="216"/>
      <c r="BR20" s="216"/>
      <c r="BS20" s="216"/>
      <c r="BT20" s="216"/>
      <c r="BU20" s="217"/>
      <c r="BV20" s="218"/>
      <c r="BW20" s="216"/>
      <c r="BX20" s="216"/>
      <c r="BY20" s="216"/>
      <c r="BZ20" s="216"/>
      <c r="CA20" s="216"/>
      <c r="CB20" s="216"/>
      <c r="CC20" s="216"/>
      <c r="CD20" s="216"/>
      <c r="CE20" s="216"/>
      <c r="CF20" s="217"/>
      <c r="CG20" s="225">
        <f t="shared" si="1"/>
        <v>6142.4532</v>
      </c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7"/>
      <c r="CS20" s="215">
        <f t="shared" si="0"/>
        <v>6142.4532</v>
      </c>
      <c r="CT20" s="216"/>
      <c r="CU20" s="216"/>
      <c r="CV20" s="216"/>
      <c r="CW20" s="216"/>
      <c r="CX20" s="216"/>
      <c r="CY20" s="216"/>
      <c r="CZ20" s="216"/>
      <c r="DA20" s="216"/>
      <c r="DB20" s="216"/>
      <c r="DC20" s="217"/>
      <c r="DD20" s="215"/>
      <c r="DE20" s="216"/>
      <c r="DF20" s="216"/>
      <c r="DG20" s="216"/>
      <c r="DH20" s="216"/>
      <c r="DI20" s="216"/>
      <c r="DJ20" s="216"/>
      <c r="DK20" s="216"/>
      <c r="DL20" s="216"/>
      <c r="DM20" s="216"/>
      <c r="DN20" s="217"/>
      <c r="DO20" s="218"/>
      <c r="DP20" s="216"/>
      <c r="DQ20" s="216"/>
      <c r="DR20" s="216"/>
      <c r="DS20" s="216"/>
      <c r="DT20" s="216"/>
      <c r="DU20" s="216"/>
      <c r="DV20" s="217"/>
      <c r="DW20" s="218"/>
      <c r="DX20" s="216"/>
      <c r="DY20" s="216"/>
      <c r="DZ20" s="216"/>
      <c r="EA20" s="216"/>
      <c r="EB20" s="216"/>
      <c r="EC20" s="217"/>
    </row>
    <row r="21" spans="1:133" s="5" customFormat="1" ht="222" customHeight="1">
      <c r="A21" s="219" t="s">
        <v>8</v>
      </c>
      <c r="B21" s="220"/>
      <c r="C21" s="220"/>
      <c r="D21" s="220"/>
      <c r="E21" s="220"/>
      <c r="F21" s="221"/>
      <c r="G21" s="222" t="s">
        <v>259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4"/>
      <c r="Z21" s="218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7"/>
      <c r="AL21" s="218"/>
      <c r="AM21" s="216"/>
      <c r="AN21" s="216"/>
      <c r="AO21" s="216"/>
      <c r="AP21" s="216"/>
      <c r="AQ21" s="216"/>
      <c r="AR21" s="216"/>
      <c r="AS21" s="216"/>
      <c r="AT21" s="217"/>
      <c r="AU21" s="218"/>
      <c r="AV21" s="216"/>
      <c r="AW21" s="216"/>
      <c r="AX21" s="216"/>
      <c r="AY21" s="216"/>
      <c r="AZ21" s="216"/>
      <c r="BA21" s="216"/>
      <c r="BB21" s="216"/>
      <c r="BC21" s="217"/>
      <c r="BD21" s="218" t="s">
        <v>1</v>
      </c>
      <c r="BE21" s="216"/>
      <c r="BF21" s="216"/>
      <c r="BG21" s="216"/>
      <c r="BH21" s="216"/>
      <c r="BI21" s="216"/>
      <c r="BJ21" s="216"/>
      <c r="BK21" s="216"/>
      <c r="BL21" s="217"/>
      <c r="BM21" s="218" t="s">
        <v>1</v>
      </c>
      <c r="BN21" s="216"/>
      <c r="BO21" s="216"/>
      <c r="BP21" s="216"/>
      <c r="BQ21" s="216"/>
      <c r="BR21" s="216"/>
      <c r="BS21" s="216"/>
      <c r="BT21" s="216"/>
      <c r="BU21" s="217"/>
      <c r="BV21" s="218" t="s">
        <v>1</v>
      </c>
      <c r="BW21" s="216"/>
      <c r="BX21" s="216"/>
      <c r="BY21" s="216"/>
      <c r="BZ21" s="216"/>
      <c r="CA21" s="216"/>
      <c r="CB21" s="216"/>
      <c r="CC21" s="216"/>
      <c r="CD21" s="216"/>
      <c r="CE21" s="216"/>
      <c r="CF21" s="217"/>
      <c r="CG21" s="218">
        <v>100000</v>
      </c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7"/>
      <c r="CS21" s="218">
        <f t="shared" si="0"/>
        <v>100000</v>
      </c>
      <c r="CT21" s="216"/>
      <c r="CU21" s="216"/>
      <c r="CV21" s="216"/>
      <c r="CW21" s="216"/>
      <c r="CX21" s="216"/>
      <c r="CY21" s="216"/>
      <c r="CZ21" s="216"/>
      <c r="DA21" s="216"/>
      <c r="DB21" s="216"/>
      <c r="DC21" s="217"/>
      <c r="DD21" s="218"/>
      <c r="DE21" s="216"/>
      <c r="DF21" s="216"/>
      <c r="DG21" s="216"/>
      <c r="DH21" s="216"/>
      <c r="DI21" s="216"/>
      <c r="DJ21" s="216"/>
      <c r="DK21" s="216"/>
      <c r="DL21" s="216"/>
      <c r="DM21" s="216"/>
      <c r="DN21" s="217"/>
      <c r="DO21" s="218"/>
      <c r="DP21" s="216"/>
      <c r="DQ21" s="216"/>
      <c r="DR21" s="216"/>
      <c r="DS21" s="216"/>
      <c r="DT21" s="216"/>
      <c r="DU21" s="216"/>
      <c r="DV21" s="217"/>
      <c r="DW21" s="218"/>
      <c r="DX21" s="216"/>
      <c r="DY21" s="216"/>
      <c r="DZ21" s="216"/>
      <c r="EA21" s="216"/>
      <c r="EB21" s="216"/>
      <c r="EC21" s="217"/>
    </row>
    <row r="22" spans="1:133" s="5" customFormat="1" ht="16.5" customHeight="1">
      <c r="A22" s="256" t="s">
        <v>18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4"/>
      <c r="AL22" s="253"/>
      <c r="AM22" s="254"/>
      <c r="AN22" s="254"/>
      <c r="AO22" s="254"/>
      <c r="AP22" s="254"/>
      <c r="AQ22" s="254"/>
      <c r="AR22" s="254"/>
      <c r="AS22" s="254"/>
      <c r="AT22" s="255"/>
      <c r="AU22" s="253" t="s">
        <v>1</v>
      </c>
      <c r="AV22" s="254"/>
      <c r="AW22" s="254"/>
      <c r="AX22" s="254"/>
      <c r="AY22" s="254"/>
      <c r="AZ22" s="254"/>
      <c r="BA22" s="254"/>
      <c r="BB22" s="254"/>
      <c r="BC22" s="255"/>
      <c r="BD22" s="253" t="s">
        <v>1</v>
      </c>
      <c r="BE22" s="254"/>
      <c r="BF22" s="254"/>
      <c r="BG22" s="254"/>
      <c r="BH22" s="254"/>
      <c r="BI22" s="254"/>
      <c r="BJ22" s="254"/>
      <c r="BK22" s="254"/>
      <c r="BL22" s="255"/>
      <c r="BM22" s="253" t="s">
        <v>1</v>
      </c>
      <c r="BN22" s="254"/>
      <c r="BO22" s="254"/>
      <c r="BP22" s="254"/>
      <c r="BQ22" s="254"/>
      <c r="BR22" s="254"/>
      <c r="BS22" s="254"/>
      <c r="BT22" s="254"/>
      <c r="BU22" s="255"/>
      <c r="BV22" s="253"/>
      <c r="BW22" s="254"/>
      <c r="BX22" s="254"/>
      <c r="BY22" s="254"/>
      <c r="BZ22" s="254"/>
      <c r="CA22" s="254"/>
      <c r="CB22" s="254"/>
      <c r="CC22" s="254"/>
      <c r="CD22" s="254"/>
      <c r="CE22" s="254"/>
      <c r="CF22" s="255"/>
      <c r="CG22" s="215">
        <f>CG12</f>
        <v>12182039.172399998</v>
      </c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7"/>
      <c r="CS22" s="215">
        <f t="shared" si="0"/>
        <v>12182039.172399998</v>
      </c>
      <c r="CT22" s="216"/>
      <c r="CU22" s="216"/>
      <c r="CV22" s="216"/>
      <c r="CW22" s="216"/>
      <c r="CX22" s="216"/>
      <c r="CY22" s="216"/>
      <c r="CZ22" s="216"/>
      <c r="DA22" s="216"/>
      <c r="DB22" s="216"/>
      <c r="DC22" s="217"/>
      <c r="DD22" s="218"/>
      <c r="DE22" s="216"/>
      <c r="DF22" s="216"/>
      <c r="DG22" s="216"/>
      <c r="DH22" s="216"/>
      <c r="DI22" s="216"/>
      <c r="DJ22" s="216"/>
      <c r="DK22" s="216"/>
      <c r="DL22" s="216"/>
      <c r="DM22" s="216"/>
      <c r="DN22" s="217"/>
      <c r="DO22" s="218"/>
      <c r="DP22" s="216"/>
      <c r="DQ22" s="216"/>
      <c r="DR22" s="216"/>
      <c r="DS22" s="216"/>
      <c r="DT22" s="216"/>
      <c r="DU22" s="216"/>
      <c r="DV22" s="217"/>
      <c r="DW22" s="218"/>
      <c r="DX22" s="216"/>
      <c r="DY22" s="216"/>
      <c r="DZ22" s="216"/>
      <c r="EA22" s="216"/>
      <c r="EB22" s="216"/>
      <c r="EC22" s="217"/>
    </row>
    <row r="23" spans="1:133" ht="15">
      <c r="A23" s="230" t="s">
        <v>235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</row>
  </sheetData>
  <sheetProtection/>
  <mergeCells count="175">
    <mergeCell ref="DW19:EC19"/>
    <mergeCell ref="BD19:BL19"/>
    <mergeCell ref="BM19:BU19"/>
    <mergeCell ref="BV19:CF19"/>
    <mergeCell ref="CG19:CR19"/>
    <mergeCell ref="CS19:DC19"/>
    <mergeCell ref="DD19:DN19"/>
    <mergeCell ref="BD12:BL12"/>
    <mergeCell ref="DW12:EC12"/>
    <mergeCell ref="BM12:BU12"/>
    <mergeCell ref="BV12:CF12"/>
    <mergeCell ref="CG12:CR12"/>
    <mergeCell ref="CS12:DC12"/>
    <mergeCell ref="DD12:DN12"/>
    <mergeCell ref="DO12:DV12"/>
    <mergeCell ref="A21:F21"/>
    <mergeCell ref="A12:F12"/>
    <mergeCell ref="G12:Y12"/>
    <mergeCell ref="Z12:AK12"/>
    <mergeCell ref="AL12:AT12"/>
    <mergeCell ref="AU12:BC12"/>
    <mergeCell ref="A19:F19"/>
    <mergeCell ref="G19:Y19"/>
    <mergeCell ref="Z19:AK19"/>
    <mergeCell ref="AL19:AT19"/>
    <mergeCell ref="DW18:EC18"/>
    <mergeCell ref="DW22:EC22"/>
    <mergeCell ref="DD22:DN22"/>
    <mergeCell ref="DO22:DV22"/>
    <mergeCell ref="DO20:DV20"/>
    <mergeCell ref="DW20:EC20"/>
    <mergeCell ref="DD20:DN20"/>
    <mergeCell ref="DD21:DN21"/>
    <mergeCell ref="DO21:DV21"/>
    <mergeCell ref="DW21:EC21"/>
    <mergeCell ref="CS22:DC22"/>
    <mergeCell ref="CS18:DC18"/>
    <mergeCell ref="BD21:BL21"/>
    <mergeCell ref="BM21:BU21"/>
    <mergeCell ref="BV21:CF21"/>
    <mergeCell ref="G21:Y21"/>
    <mergeCell ref="Z21:AK21"/>
    <mergeCell ref="CS21:DC21"/>
    <mergeCell ref="A22:AK22"/>
    <mergeCell ref="G18:Y18"/>
    <mergeCell ref="AL22:AT22"/>
    <mergeCell ref="AU22:BC22"/>
    <mergeCell ref="AL21:AT21"/>
    <mergeCell ref="AU21:BC21"/>
    <mergeCell ref="CG21:CR21"/>
    <mergeCell ref="DD18:DN18"/>
    <mergeCell ref="BD22:BL22"/>
    <mergeCell ref="BM22:BU22"/>
    <mergeCell ref="BV22:CF22"/>
    <mergeCell ref="CG22:CR22"/>
    <mergeCell ref="DW17:EC17"/>
    <mergeCell ref="A18:F18"/>
    <mergeCell ref="Z18:AK18"/>
    <mergeCell ref="AL18:AT18"/>
    <mergeCell ref="AU18:BC18"/>
    <mergeCell ref="BD17:BL17"/>
    <mergeCell ref="BM18:BU18"/>
    <mergeCell ref="BV18:CF18"/>
    <mergeCell ref="A17:F17"/>
    <mergeCell ref="CS17:DC17"/>
    <mergeCell ref="Z17:AK17"/>
    <mergeCell ref="AL17:AT17"/>
    <mergeCell ref="AU17:BC17"/>
    <mergeCell ref="A20:F20"/>
    <mergeCell ref="Z20:AK20"/>
    <mergeCell ref="AL20:AT20"/>
    <mergeCell ref="AU20:BC20"/>
    <mergeCell ref="G17:Y17"/>
    <mergeCell ref="G20:Y20"/>
    <mergeCell ref="AU19:BC19"/>
    <mergeCell ref="CG20:CR20"/>
    <mergeCell ref="BM13:BU13"/>
    <mergeCell ref="BV13:CF13"/>
    <mergeCell ref="BD13:BL13"/>
    <mergeCell ref="BM20:BU20"/>
    <mergeCell ref="CG18:CR18"/>
    <mergeCell ref="BD18:BL18"/>
    <mergeCell ref="BM17:BU17"/>
    <mergeCell ref="BV17:CF17"/>
    <mergeCell ref="CG17:CR17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3:Y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23:EC23"/>
    <mergeCell ref="CF1:EC1"/>
    <mergeCell ref="A3:EC3"/>
    <mergeCell ref="A11:F11"/>
    <mergeCell ref="DO10:DV10"/>
    <mergeCell ref="DW10:EC10"/>
    <mergeCell ref="CG11:CR11"/>
    <mergeCell ref="CS11:DC11"/>
    <mergeCell ref="CS8:EC8"/>
    <mergeCell ref="A14:F14"/>
    <mergeCell ref="G14:Y14"/>
    <mergeCell ref="Z14:AK14"/>
    <mergeCell ref="AL14:AT14"/>
    <mergeCell ref="AU14:BC14"/>
    <mergeCell ref="BD14:BL14"/>
    <mergeCell ref="BM14:BU14"/>
    <mergeCell ref="BV14:CF14"/>
    <mergeCell ref="CG14:CR14"/>
    <mergeCell ref="CS14:DC14"/>
    <mergeCell ref="DD14:DN14"/>
    <mergeCell ref="DO14:DV14"/>
    <mergeCell ref="DW14:EC14"/>
    <mergeCell ref="A15:F15"/>
    <mergeCell ref="G15:Y15"/>
    <mergeCell ref="Z15:AK15"/>
    <mergeCell ref="AL15:AT15"/>
    <mergeCell ref="AU15:BC15"/>
    <mergeCell ref="BD15:BL15"/>
    <mergeCell ref="CS20:DC20"/>
    <mergeCell ref="BD20:BL20"/>
    <mergeCell ref="BV20:CF20"/>
    <mergeCell ref="CS15:DC15"/>
    <mergeCell ref="DD15:DN15"/>
    <mergeCell ref="DO15:DV15"/>
    <mergeCell ref="DO17:DV17"/>
    <mergeCell ref="DD17:DN17"/>
    <mergeCell ref="DO18:DV18"/>
    <mergeCell ref="DO19:DV19"/>
    <mergeCell ref="BD16:BL16"/>
    <mergeCell ref="BM16:BU16"/>
    <mergeCell ref="BV16:CF16"/>
    <mergeCell ref="CG16:CR16"/>
    <mergeCell ref="BM15:BU15"/>
    <mergeCell ref="BV15:CF15"/>
    <mergeCell ref="CG15:CR15"/>
    <mergeCell ref="CS16:DC16"/>
    <mergeCell ref="DD16:DN16"/>
    <mergeCell ref="DO16:DV16"/>
    <mergeCell ref="DW16:EC16"/>
    <mergeCell ref="DW15:EC15"/>
    <mergeCell ref="A16:F16"/>
    <mergeCell ref="G16:Y16"/>
    <mergeCell ref="Z16:AK16"/>
    <mergeCell ref="AL16:AT16"/>
    <mergeCell ref="AU16:BC16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4">
      <selection activeCell="A23" sqref="A23:DV24"/>
    </sheetView>
  </sheetViews>
  <sheetFormatPr defaultColWidth="0.875" defaultRowHeight="12.75"/>
  <cols>
    <col min="1" max="68" width="0.875" style="1" customWidth="1"/>
    <col min="69" max="69" width="3.625" style="1" customWidth="1"/>
    <col min="70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71" t="s">
        <v>274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</row>
    <row r="2" s="4" customFormat="1" ht="12.75" customHeight="1"/>
    <row r="3" spans="1:126" s="7" customFormat="1" ht="14.25" customHeight="1">
      <c r="A3" s="169" t="s">
        <v>3</v>
      </c>
      <c r="B3" s="173"/>
      <c r="C3" s="173"/>
      <c r="D3" s="173"/>
      <c r="E3" s="173"/>
      <c r="F3" s="246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246"/>
      <c r="AK3" s="169" t="s">
        <v>31</v>
      </c>
      <c r="AL3" s="173"/>
      <c r="AM3" s="173"/>
      <c r="AN3" s="173"/>
      <c r="AO3" s="173"/>
      <c r="AP3" s="173"/>
      <c r="AQ3" s="173"/>
      <c r="AR3" s="173"/>
      <c r="AS3" s="173"/>
      <c r="AT3" s="246"/>
      <c r="AU3" s="169" t="s">
        <v>32</v>
      </c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69" t="s">
        <v>33</v>
      </c>
      <c r="BI3" s="173"/>
      <c r="BJ3" s="173"/>
      <c r="BK3" s="173"/>
      <c r="BL3" s="173"/>
      <c r="BM3" s="173"/>
      <c r="BN3" s="173"/>
      <c r="BO3" s="173"/>
      <c r="BP3" s="173"/>
      <c r="BQ3" s="246"/>
      <c r="BR3" s="151" t="s">
        <v>0</v>
      </c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9"/>
    </row>
    <row r="4" spans="1:126" s="7" customFormat="1" ht="61.5" customHeight="1">
      <c r="A4" s="247"/>
      <c r="B4" s="248"/>
      <c r="C4" s="248"/>
      <c r="D4" s="248"/>
      <c r="E4" s="248"/>
      <c r="F4" s="249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9"/>
      <c r="AK4" s="247"/>
      <c r="AL4" s="248"/>
      <c r="AM4" s="248"/>
      <c r="AN4" s="248"/>
      <c r="AO4" s="248"/>
      <c r="AP4" s="248"/>
      <c r="AQ4" s="248"/>
      <c r="AR4" s="248"/>
      <c r="AS4" s="248"/>
      <c r="AT4" s="249"/>
      <c r="AU4" s="247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7"/>
      <c r="BI4" s="248"/>
      <c r="BJ4" s="248"/>
      <c r="BK4" s="248"/>
      <c r="BL4" s="248"/>
      <c r="BM4" s="248"/>
      <c r="BN4" s="248"/>
      <c r="BO4" s="248"/>
      <c r="BP4" s="248"/>
      <c r="BQ4" s="249"/>
      <c r="BR4" s="240" t="s">
        <v>198</v>
      </c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2"/>
      <c r="CG4" s="240" t="s">
        <v>201</v>
      </c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2"/>
      <c r="CX4" s="275" t="s">
        <v>19</v>
      </c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6"/>
    </row>
    <row r="5" spans="1:126" s="7" customFormat="1" ht="24.75" customHeight="1">
      <c r="A5" s="174"/>
      <c r="B5" s="175"/>
      <c r="C5" s="175"/>
      <c r="D5" s="175"/>
      <c r="E5" s="175"/>
      <c r="F5" s="250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250"/>
      <c r="AK5" s="174"/>
      <c r="AL5" s="175"/>
      <c r="AM5" s="175"/>
      <c r="AN5" s="175"/>
      <c r="AO5" s="175"/>
      <c r="AP5" s="175"/>
      <c r="AQ5" s="175"/>
      <c r="AR5" s="175"/>
      <c r="AS5" s="175"/>
      <c r="AT5" s="250"/>
      <c r="AU5" s="174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4"/>
      <c r="BI5" s="175"/>
      <c r="BJ5" s="175"/>
      <c r="BK5" s="175"/>
      <c r="BL5" s="175"/>
      <c r="BM5" s="175"/>
      <c r="BN5" s="175"/>
      <c r="BO5" s="175"/>
      <c r="BP5" s="175"/>
      <c r="BQ5" s="250"/>
      <c r="BR5" s="243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5"/>
      <c r="CG5" s="243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5"/>
      <c r="CX5" s="151" t="s">
        <v>2</v>
      </c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3"/>
      <c r="DK5" s="151" t="s">
        <v>34</v>
      </c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3"/>
    </row>
    <row r="6" spans="1:126" s="6" customFormat="1" ht="12.75">
      <c r="A6" s="272">
        <v>1</v>
      </c>
      <c r="B6" s="273"/>
      <c r="C6" s="273"/>
      <c r="D6" s="273"/>
      <c r="E6" s="273"/>
      <c r="F6" s="274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4"/>
      <c r="AK6" s="272">
        <v>3</v>
      </c>
      <c r="AL6" s="273"/>
      <c r="AM6" s="273"/>
      <c r="AN6" s="273"/>
      <c r="AO6" s="273"/>
      <c r="AP6" s="273"/>
      <c r="AQ6" s="273"/>
      <c r="AR6" s="273"/>
      <c r="AS6" s="273"/>
      <c r="AT6" s="274"/>
      <c r="AU6" s="272">
        <v>4</v>
      </c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2">
        <v>5</v>
      </c>
      <c r="BI6" s="273"/>
      <c r="BJ6" s="273"/>
      <c r="BK6" s="273"/>
      <c r="BL6" s="273"/>
      <c r="BM6" s="273"/>
      <c r="BN6" s="273"/>
      <c r="BO6" s="273"/>
      <c r="BP6" s="273"/>
      <c r="BQ6" s="274"/>
      <c r="BR6" s="272">
        <v>6</v>
      </c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4"/>
      <c r="CG6" s="272">
        <v>7</v>
      </c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4"/>
      <c r="CX6" s="272">
        <v>8</v>
      </c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4"/>
      <c r="DK6" s="272">
        <v>9</v>
      </c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4"/>
    </row>
    <row r="7" spans="1:126" s="5" customFormat="1" ht="49.5" customHeight="1">
      <c r="A7" s="219" t="s">
        <v>7</v>
      </c>
      <c r="B7" s="220"/>
      <c r="C7" s="220"/>
      <c r="D7" s="220"/>
      <c r="E7" s="220"/>
      <c r="F7" s="221"/>
      <c r="G7" s="257" t="s">
        <v>266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8"/>
      <c r="AK7" s="264" t="s">
        <v>1</v>
      </c>
      <c r="AL7" s="265"/>
      <c r="AM7" s="265"/>
      <c r="AN7" s="265"/>
      <c r="AO7" s="265"/>
      <c r="AP7" s="265"/>
      <c r="AQ7" s="265"/>
      <c r="AR7" s="265"/>
      <c r="AS7" s="265"/>
      <c r="AT7" s="266"/>
      <c r="AU7" s="253" t="s">
        <v>1</v>
      </c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15">
        <f>BH8</f>
        <v>2658048.6174</v>
      </c>
      <c r="BI7" s="216"/>
      <c r="BJ7" s="216"/>
      <c r="BK7" s="216"/>
      <c r="BL7" s="216"/>
      <c r="BM7" s="216"/>
      <c r="BN7" s="216"/>
      <c r="BO7" s="216"/>
      <c r="BP7" s="216"/>
      <c r="BQ7" s="217"/>
      <c r="BR7" s="215">
        <f>BH7</f>
        <v>2658048.6174</v>
      </c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7"/>
      <c r="CG7" s="218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7"/>
      <c r="CX7" s="218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7"/>
      <c r="DK7" s="218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7"/>
    </row>
    <row r="8" spans="1:126" s="5" customFormat="1" ht="16.5" customHeight="1">
      <c r="A8" s="219" t="s">
        <v>23</v>
      </c>
      <c r="B8" s="220"/>
      <c r="C8" s="220"/>
      <c r="D8" s="220"/>
      <c r="E8" s="220"/>
      <c r="F8" s="221"/>
      <c r="G8" s="257" t="s">
        <v>29</v>
      </c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8"/>
      <c r="AK8" s="264">
        <v>22</v>
      </c>
      <c r="AL8" s="265"/>
      <c r="AM8" s="265"/>
      <c r="AN8" s="265"/>
      <c r="AO8" s="265"/>
      <c r="AP8" s="265"/>
      <c r="AQ8" s="265"/>
      <c r="AR8" s="265"/>
      <c r="AS8" s="265"/>
      <c r="AT8" s="266"/>
      <c r="AU8" s="218">
        <v>12082039.17</v>
      </c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5">
        <f>AU8*22%</f>
        <v>2658048.6174</v>
      </c>
      <c r="BI8" s="223"/>
      <c r="BJ8" s="223"/>
      <c r="BK8" s="223"/>
      <c r="BL8" s="223"/>
      <c r="BM8" s="223"/>
      <c r="BN8" s="223"/>
      <c r="BO8" s="223"/>
      <c r="BP8" s="223"/>
      <c r="BQ8" s="224"/>
      <c r="BR8" s="215">
        <f>BH8</f>
        <v>2658048.6174</v>
      </c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7"/>
      <c r="CG8" s="218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7"/>
      <c r="CX8" s="218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7"/>
      <c r="DK8" s="218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7"/>
    </row>
    <row r="9" spans="1:126" s="5" customFormat="1" ht="16.5" customHeight="1" hidden="1">
      <c r="A9" s="219" t="s">
        <v>24</v>
      </c>
      <c r="B9" s="220"/>
      <c r="C9" s="220"/>
      <c r="D9" s="220"/>
      <c r="E9" s="220"/>
      <c r="F9" s="221"/>
      <c r="G9" s="257" t="s">
        <v>30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8"/>
      <c r="AK9" s="264">
        <v>10</v>
      </c>
      <c r="AL9" s="265"/>
      <c r="AM9" s="265"/>
      <c r="AN9" s="265"/>
      <c r="AO9" s="265"/>
      <c r="AP9" s="265"/>
      <c r="AQ9" s="265"/>
      <c r="AR9" s="265"/>
      <c r="AS9" s="265"/>
      <c r="AT9" s="266"/>
      <c r="AU9" s="218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8"/>
      <c r="BI9" s="216"/>
      <c r="BJ9" s="216"/>
      <c r="BK9" s="216"/>
      <c r="BL9" s="216"/>
      <c r="BM9" s="216"/>
      <c r="BN9" s="216"/>
      <c r="BO9" s="216"/>
      <c r="BP9" s="216"/>
      <c r="BQ9" s="217"/>
      <c r="BR9" s="218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7"/>
      <c r="CG9" s="218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7"/>
      <c r="CX9" s="218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7"/>
      <c r="DK9" s="218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7"/>
    </row>
    <row r="10" spans="1:126" s="5" customFormat="1" ht="69.75" customHeight="1" hidden="1">
      <c r="A10" s="219" t="s">
        <v>25</v>
      </c>
      <c r="B10" s="220"/>
      <c r="C10" s="220"/>
      <c r="D10" s="220"/>
      <c r="E10" s="220"/>
      <c r="F10" s="221"/>
      <c r="G10" s="257" t="s">
        <v>269</v>
      </c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8"/>
      <c r="AK10" s="268"/>
      <c r="AL10" s="269"/>
      <c r="AM10" s="269"/>
      <c r="AN10" s="269"/>
      <c r="AO10" s="269"/>
      <c r="AP10" s="269"/>
      <c r="AQ10" s="269"/>
      <c r="AR10" s="269"/>
      <c r="AS10" s="269"/>
      <c r="AT10" s="270"/>
      <c r="AU10" s="218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8"/>
      <c r="BI10" s="216"/>
      <c r="BJ10" s="216"/>
      <c r="BK10" s="216"/>
      <c r="BL10" s="216"/>
      <c r="BM10" s="216"/>
      <c r="BN10" s="216"/>
      <c r="BO10" s="216"/>
      <c r="BP10" s="216"/>
      <c r="BQ10" s="217"/>
      <c r="BR10" s="218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7"/>
      <c r="CG10" s="218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7"/>
      <c r="CX10" s="218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7"/>
      <c r="DK10" s="218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7"/>
    </row>
    <row r="11" spans="1:126" s="5" customFormat="1" ht="78.75" customHeight="1">
      <c r="A11" s="219" t="s">
        <v>8</v>
      </c>
      <c r="B11" s="220"/>
      <c r="C11" s="220"/>
      <c r="D11" s="220"/>
      <c r="E11" s="220"/>
      <c r="F11" s="221"/>
      <c r="G11" s="257" t="s">
        <v>275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8"/>
      <c r="AK11" s="264" t="s">
        <v>1</v>
      </c>
      <c r="AL11" s="265"/>
      <c r="AM11" s="265"/>
      <c r="AN11" s="265"/>
      <c r="AO11" s="265"/>
      <c r="AP11" s="265"/>
      <c r="AQ11" s="265"/>
      <c r="AR11" s="265"/>
      <c r="AS11" s="265"/>
      <c r="AT11" s="266"/>
      <c r="AU11" s="253" t="s">
        <v>1</v>
      </c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15">
        <f>BH12</f>
        <v>350379.13593</v>
      </c>
      <c r="BI11" s="216"/>
      <c r="BJ11" s="216"/>
      <c r="BK11" s="216"/>
      <c r="BL11" s="216"/>
      <c r="BM11" s="216"/>
      <c r="BN11" s="216"/>
      <c r="BO11" s="216"/>
      <c r="BP11" s="216"/>
      <c r="BQ11" s="217"/>
      <c r="BR11" s="215">
        <f>BH11</f>
        <v>350379.13593</v>
      </c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7"/>
      <c r="CG11" s="218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7"/>
      <c r="CX11" s="218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7"/>
      <c r="DK11" s="218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7"/>
    </row>
    <row r="12" spans="1:126" s="5" customFormat="1" ht="84" customHeight="1">
      <c r="A12" s="219" t="s">
        <v>26</v>
      </c>
      <c r="B12" s="220"/>
      <c r="C12" s="220"/>
      <c r="D12" s="220"/>
      <c r="E12" s="220"/>
      <c r="F12" s="221"/>
      <c r="G12" s="257" t="s">
        <v>267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8"/>
      <c r="AK12" s="264">
        <v>2.9</v>
      </c>
      <c r="AL12" s="265"/>
      <c r="AM12" s="265"/>
      <c r="AN12" s="265"/>
      <c r="AO12" s="265"/>
      <c r="AP12" s="265"/>
      <c r="AQ12" s="265"/>
      <c r="AR12" s="265"/>
      <c r="AS12" s="265"/>
      <c r="AT12" s="266"/>
      <c r="AU12" s="218">
        <f>AU8</f>
        <v>12082039.17</v>
      </c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5">
        <f>AU12*2.9%</f>
        <v>350379.13593</v>
      </c>
      <c r="BI12" s="223"/>
      <c r="BJ12" s="223"/>
      <c r="BK12" s="223"/>
      <c r="BL12" s="223"/>
      <c r="BM12" s="223"/>
      <c r="BN12" s="223"/>
      <c r="BO12" s="223"/>
      <c r="BP12" s="223"/>
      <c r="BQ12" s="224"/>
      <c r="BR12" s="215">
        <f>BH12</f>
        <v>350379.13593</v>
      </c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7"/>
      <c r="CG12" s="218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7"/>
      <c r="CX12" s="218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7"/>
      <c r="DK12" s="218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7"/>
    </row>
    <row r="13" spans="1:126" s="5" customFormat="1" ht="33" customHeight="1" hidden="1">
      <c r="A13" s="219" t="s">
        <v>27</v>
      </c>
      <c r="B13" s="220"/>
      <c r="C13" s="220"/>
      <c r="D13" s="220"/>
      <c r="E13" s="220"/>
      <c r="F13" s="221"/>
      <c r="G13" s="257" t="s">
        <v>268</v>
      </c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8"/>
      <c r="AK13" s="264">
        <v>0</v>
      </c>
      <c r="AL13" s="265"/>
      <c r="AM13" s="265"/>
      <c r="AN13" s="265"/>
      <c r="AO13" s="265"/>
      <c r="AP13" s="265"/>
      <c r="AQ13" s="265"/>
      <c r="AR13" s="265"/>
      <c r="AS13" s="265"/>
      <c r="AT13" s="266"/>
      <c r="AU13" s="218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8"/>
      <c r="BI13" s="216"/>
      <c r="BJ13" s="216"/>
      <c r="BK13" s="216"/>
      <c r="BL13" s="216"/>
      <c r="BM13" s="216"/>
      <c r="BN13" s="216"/>
      <c r="BO13" s="216"/>
      <c r="BP13" s="216"/>
      <c r="BQ13" s="217"/>
      <c r="BR13" s="218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7"/>
      <c r="CG13" s="218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7"/>
      <c r="CX13" s="218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7"/>
      <c r="DK13" s="218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7"/>
    </row>
    <row r="14" spans="1:126" s="5" customFormat="1" ht="81.75" customHeight="1">
      <c r="A14" s="219" t="s">
        <v>28</v>
      </c>
      <c r="B14" s="220"/>
      <c r="C14" s="220"/>
      <c r="D14" s="220"/>
      <c r="E14" s="220"/>
      <c r="F14" s="221"/>
      <c r="G14" s="257" t="s">
        <v>270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8"/>
      <c r="AK14" s="264">
        <v>0.2</v>
      </c>
      <c r="AL14" s="265"/>
      <c r="AM14" s="265"/>
      <c r="AN14" s="265"/>
      <c r="AO14" s="265"/>
      <c r="AP14" s="265"/>
      <c r="AQ14" s="265"/>
      <c r="AR14" s="265"/>
      <c r="AS14" s="265"/>
      <c r="AT14" s="266"/>
      <c r="AU14" s="218">
        <f>AU12</f>
        <v>12082039.17</v>
      </c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5">
        <f>AU14*0.2%</f>
        <v>24164.07834</v>
      </c>
      <c r="BI14" s="223"/>
      <c r="BJ14" s="223"/>
      <c r="BK14" s="223"/>
      <c r="BL14" s="223"/>
      <c r="BM14" s="223"/>
      <c r="BN14" s="223"/>
      <c r="BO14" s="223"/>
      <c r="BP14" s="223"/>
      <c r="BQ14" s="224"/>
      <c r="BR14" s="215">
        <f>BH14</f>
        <v>24164.07834</v>
      </c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7"/>
      <c r="CG14" s="218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7"/>
      <c r="CX14" s="218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7"/>
      <c r="DK14" s="218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7"/>
    </row>
    <row r="15" spans="1:126" s="5" customFormat="1" ht="82.5" customHeight="1" hidden="1">
      <c r="A15" s="219" t="s">
        <v>35</v>
      </c>
      <c r="B15" s="220"/>
      <c r="C15" s="220"/>
      <c r="D15" s="220"/>
      <c r="E15" s="220"/>
      <c r="F15" s="221"/>
      <c r="G15" s="257" t="s">
        <v>271</v>
      </c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8"/>
      <c r="AK15" s="268"/>
      <c r="AL15" s="269"/>
      <c r="AM15" s="269"/>
      <c r="AN15" s="269"/>
      <c r="AO15" s="269"/>
      <c r="AP15" s="269"/>
      <c r="AQ15" s="269"/>
      <c r="AR15" s="269"/>
      <c r="AS15" s="269"/>
      <c r="AT15" s="270"/>
      <c r="AU15" s="218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8"/>
      <c r="BI15" s="216"/>
      <c r="BJ15" s="216"/>
      <c r="BK15" s="216"/>
      <c r="BL15" s="216"/>
      <c r="BM15" s="216"/>
      <c r="BN15" s="216"/>
      <c r="BO15" s="216"/>
      <c r="BP15" s="216"/>
      <c r="BQ15" s="217"/>
      <c r="BR15" s="218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7"/>
      <c r="CG15" s="218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7"/>
      <c r="CX15" s="218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7"/>
      <c r="DK15" s="218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7"/>
    </row>
    <row r="16" spans="1:126" s="5" customFormat="1" ht="54" customHeight="1" hidden="1">
      <c r="A16" s="219" t="s">
        <v>9</v>
      </c>
      <c r="B16" s="220"/>
      <c r="C16" s="220"/>
      <c r="D16" s="220"/>
      <c r="E16" s="220"/>
      <c r="F16" s="221"/>
      <c r="G16" s="257" t="s">
        <v>245</v>
      </c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8"/>
      <c r="AK16" s="268" t="s">
        <v>1</v>
      </c>
      <c r="AL16" s="269"/>
      <c r="AM16" s="269"/>
      <c r="AN16" s="269"/>
      <c r="AO16" s="269"/>
      <c r="AP16" s="269"/>
      <c r="AQ16" s="269"/>
      <c r="AR16" s="269"/>
      <c r="AS16" s="269"/>
      <c r="AT16" s="270"/>
      <c r="AU16" s="218" t="s">
        <v>1</v>
      </c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8"/>
      <c r="BI16" s="216"/>
      <c r="BJ16" s="216"/>
      <c r="BK16" s="216"/>
      <c r="BL16" s="216"/>
      <c r="BM16" s="216"/>
      <c r="BN16" s="216"/>
      <c r="BO16" s="216"/>
      <c r="BP16" s="216"/>
      <c r="BQ16" s="217"/>
      <c r="BR16" s="218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7"/>
      <c r="CG16" s="218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7"/>
      <c r="CX16" s="218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7"/>
      <c r="DK16" s="218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7"/>
    </row>
    <row r="17" spans="1:126" s="5" customFormat="1" ht="25.5" customHeight="1" hidden="1">
      <c r="A17" s="219" t="s">
        <v>12</v>
      </c>
      <c r="B17" s="220"/>
      <c r="C17" s="220"/>
      <c r="D17" s="220"/>
      <c r="E17" s="220"/>
      <c r="F17" s="221"/>
      <c r="G17" s="257" t="s">
        <v>248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8"/>
      <c r="AK17" s="264" t="s">
        <v>1</v>
      </c>
      <c r="AL17" s="265"/>
      <c r="AM17" s="265"/>
      <c r="AN17" s="265"/>
      <c r="AO17" s="265"/>
      <c r="AP17" s="265"/>
      <c r="AQ17" s="265"/>
      <c r="AR17" s="265"/>
      <c r="AS17" s="265"/>
      <c r="AT17" s="266"/>
      <c r="AU17" s="218" t="s">
        <v>1</v>
      </c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8"/>
      <c r="BI17" s="216"/>
      <c r="BJ17" s="216"/>
      <c r="BK17" s="216"/>
      <c r="BL17" s="216"/>
      <c r="BM17" s="216"/>
      <c r="BN17" s="216"/>
      <c r="BO17" s="216"/>
      <c r="BP17" s="216"/>
      <c r="BQ17" s="217"/>
      <c r="BR17" s="218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7"/>
      <c r="CG17" s="218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7"/>
      <c r="CX17" s="218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7"/>
      <c r="DK17" s="218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7"/>
    </row>
    <row r="18" spans="1:126" s="5" customFormat="1" ht="39" customHeight="1" hidden="1">
      <c r="A18" s="219" t="s">
        <v>13</v>
      </c>
      <c r="B18" s="220"/>
      <c r="C18" s="220"/>
      <c r="D18" s="220"/>
      <c r="E18" s="220"/>
      <c r="F18" s="221"/>
      <c r="G18" s="257" t="s">
        <v>246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8"/>
      <c r="AK18" s="264" t="s">
        <v>1</v>
      </c>
      <c r="AL18" s="265"/>
      <c r="AM18" s="265"/>
      <c r="AN18" s="265"/>
      <c r="AO18" s="265"/>
      <c r="AP18" s="265"/>
      <c r="AQ18" s="265"/>
      <c r="AR18" s="265"/>
      <c r="AS18" s="265"/>
      <c r="AT18" s="266"/>
      <c r="AU18" s="218" t="s">
        <v>1</v>
      </c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8"/>
      <c r="BI18" s="216"/>
      <c r="BJ18" s="216"/>
      <c r="BK18" s="216"/>
      <c r="BL18" s="216"/>
      <c r="BM18" s="216"/>
      <c r="BN18" s="216"/>
      <c r="BO18" s="216"/>
      <c r="BP18" s="216"/>
      <c r="BQ18" s="217"/>
      <c r="BR18" s="218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7"/>
      <c r="CG18" s="218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7"/>
      <c r="CX18" s="218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7"/>
      <c r="DK18" s="218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7"/>
    </row>
    <row r="19" spans="1:126" s="5" customFormat="1" ht="39" customHeight="1">
      <c r="A19" s="219" t="s">
        <v>10</v>
      </c>
      <c r="B19" s="220"/>
      <c r="C19" s="220"/>
      <c r="D19" s="220"/>
      <c r="E19" s="220"/>
      <c r="F19" s="221"/>
      <c r="G19" s="257" t="s">
        <v>247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8"/>
      <c r="AK19" s="264">
        <v>5.1</v>
      </c>
      <c r="AL19" s="265"/>
      <c r="AM19" s="265"/>
      <c r="AN19" s="265"/>
      <c r="AO19" s="265"/>
      <c r="AP19" s="265"/>
      <c r="AQ19" s="265"/>
      <c r="AR19" s="265"/>
      <c r="AS19" s="265"/>
      <c r="AT19" s="266"/>
      <c r="AU19" s="218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5">
        <f>BH20</f>
        <v>616183.99767</v>
      </c>
      <c r="BI19" s="216"/>
      <c r="BJ19" s="216"/>
      <c r="BK19" s="216"/>
      <c r="BL19" s="216"/>
      <c r="BM19" s="216"/>
      <c r="BN19" s="216"/>
      <c r="BO19" s="216"/>
      <c r="BP19" s="216"/>
      <c r="BQ19" s="217"/>
      <c r="BR19" s="215">
        <f>BH19</f>
        <v>616183.99767</v>
      </c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7"/>
      <c r="CG19" s="218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7"/>
      <c r="CX19" s="218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7"/>
      <c r="DK19" s="218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7"/>
    </row>
    <row r="20" spans="1:126" s="5" customFormat="1" ht="54.75" customHeight="1">
      <c r="A20" s="219" t="s">
        <v>37</v>
      </c>
      <c r="B20" s="220"/>
      <c r="C20" s="220"/>
      <c r="D20" s="220"/>
      <c r="E20" s="220"/>
      <c r="F20" s="221"/>
      <c r="G20" s="257" t="s">
        <v>272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8"/>
      <c r="AK20" s="264">
        <v>5.1</v>
      </c>
      <c r="AL20" s="265"/>
      <c r="AM20" s="265"/>
      <c r="AN20" s="265"/>
      <c r="AO20" s="265"/>
      <c r="AP20" s="265"/>
      <c r="AQ20" s="265"/>
      <c r="AR20" s="265"/>
      <c r="AS20" s="265"/>
      <c r="AT20" s="266"/>
      <c r="AU20" s="218">
        <v>12082039.17</v>
      </c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5">
        <f>AU20*5.1%</f>
        <v>616183.99767</v>
      </c>
      <c r="BI20" s="223"/>
      <c r="BJ20" s="223"/>
      <c r="BK20" s="223"/>
      <c r="BL20" s="223"/>
      <c r="BM20" s="223"/>
      <c r="BN20" s="223"/>
      <c r="BO20" s="223"/>
      <c r="BP20" s="223"/>
      <c r="BQ20" s="224"/>
      <c r="BR20" s="215">
        <f>BH20</f>
        <v>616183.99767</v>
      </c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7"/>
      <c r="CG20" s="218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7"/>
      <c r="CX20" s="218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7"/>
      <c r="DK20" s="218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7"/>
    </row>
    <row r="21" spans="1:126" s="5" customFormat="1" ht="68.25" customHeight="1" hidden="1">
      <c r="A21" s="219" t="s">
        <v>202</v>
      </c>
      <c r="B21" s="220"/>
      <c r="C21" s="220"/>
      <c r="D21" s="220"/>
      <c r="E21" s="220"/>
      <c r="F21" s="221"/>
      <c r="G21" s="257" t="s">
        <v>273</v>
      </c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8"/>
      <c r="AK21" s="264"/>
      <c r="AL21" s="265"/>
      <c r="AM21" s="265"/>
      <c r="AN21" s="265"/>
      <c r="AO21" s="265"/>
      <c r="AP21" s="265"/>
      <c r="AQ21" s="265"/>
      <c r="AR21" s="265"/>
      <c r="AS21" s="265"/>
      <c r="AT21" s="266"/>
      <c r="AU21" s="218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8"/>
      <c r="BI21" s="216"/>
      <c r="BJ21" s="216"/>
      <c r="BK21" s="216"/>
      <c r="BL21" s="216"/>
      <c r="BM21" s="216"/>
      <c r="BN21" s="216"/>
      <c r="BO21" s="216"/>
      <c r="BP21" s="216"/>
      <c r="BQ21" s="217"/>
      <c r="BR21" s="218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7"/>
      <c r="CG21" s="218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7"/>
      <c r="CX21" s="218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7"/>
      <c r="DK21" s="218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7"/>
    </row>
    <row r="22" spans="1:126" s="5" customFormat="1" ht="16.5" customHeight="1">
      <c r="A22" s="261" t="s">
        <v>18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3"/>
      <c r="BH22" s="215">
        <f>BH19+BH14+BH11+BH7</f>
        <v>3648775.8293399997</v>
      </c>
      <c r="BI22" s="216"/>
      <c r="BJ22" s="216"/>
      <c r="BK22" s="216"/>
      <c r="BL22" s="216"/>
      <c r="BM22" s="216"/>
      <c r="BN22" s="216"/>
      <c r="BO22" s="216"/>
      <c r="BP22" s="216"/>
      <c r="BQ22" s="217"/>
      <c r="BR22" s="215">
        <f>BH22</f>
        <v>3648775.8293399997</v>
      </c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7"/>
      <c r="CG22" s="218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7"/>
      <c r="CX22" s="218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7"/>
      <c r="DK22" s="218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7"/>
    </row>
    <row r="23" spans="1:126" ht="27" customHeight="1" hidden="1">
      <c r="A23" s="259" t="s">
        <v>244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</row>
    <row r="24" spans="1:126" s="2" customFormat="1" ht="68.25" customHeight="1" hidden="1">
      <c r="A24" s="267" t="s">
        <v>257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T18"/>
  <sheetViews>
    <sheetView view="pageBreakPreview" zoomScaleSheetLayoutView="100" zoomScalePageLayoutView="0" workbookViewId="0" topLeftCell="A1">
      <selection activeCell="AM16" sqref="AM16:DT17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40</v>
      </c>
    </row>
    <row r="3" s="4" customFormat="1" ht="18" customHeight="1">
      <c r="A3" s="4" t="s">
        <v>41</v>
      </c>
    </row>
    <row r="4" s="4" customFormat="1" ht="12.75" customHeight="1"/>
    <row r="5" spans="1:124" s="3" customFormat="1" ht="16.5" customHeight="1">
      <c r="A5" s="286" t="s">
        <v>3</v>
      </c>
      <c r="B5" s="287"/>
      <c r="C5" s="287"/>
      <c r="D5" s="287"/>
      <c r="E5" s="287"/>
      <c r="F5" s="288"/>
      <c r="G5" s="286" t="s">
        <v>22</v>
      </c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8"/>
      <c r="Z5" s="286" t="s">
        <v>42</v>
      </c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8"/>
      <c r="AM5" s="286" t="s">
        <v>43</v>
      </c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8"/>
      <c r="AZ5" s="286" t="s">
        <v>44</v>
      </c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6" t="s">
        <v>45</v>
      </c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8"/>
      <c r="BX5" s="278" t="s">
        <v>0</v>
      </c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80"/>
    </row>
    <row r="6" spans="1:124" s="3" customFormat="1" ht="85.5" customHeight="1">
      <c r="A6" s="289"/>
      <c r="B6" s="290"/>
      <c r="C6" s="290"/>
      <c r="D6" s="290"/>
      <c r="E6" s="290"/>
      <c r="F6" s="291"/>
      <c r="G6" s="289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1"/>
      <c r="Z6" s="289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1"/>
      <c r="AM6" s="289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1"/>
      <c r="AZ6" s="289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89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1"/>
      <c r="BX6" s="277" t="s">
        <v>199</v>
      </c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2"/>
      <c r="CK6" s="277" t="s">
        <v>201</v>
      </c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2"/>
      <c r="CZ6" s="278" t="s">
        <v>19</v>
      </c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9"/>
    </row>
    <row r="7" spans="1:124" s="3" customFormat="1" ht="28.5" customHeight="1">
      <c r="A7" s="292"/>
      <c r="B7" s="293"/>
      <c r="C7" s="293"/>
      <c r="D7" s="293"/>
      <c r="E7" s="293"/>
      <c r="F7" s="294"/>
      <c r="G7" s="292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4"/>
      <c r="Z7" s="292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4"/>
      <c r="AM7" s="292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4"/>
      <c r="AZ7" s="292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2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4"/>
      <c r="BX7" s="243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5"/>
      <c r="CK7" s="243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5"/>
      <c r="CZ7" s="278" t="s">
        <v>2</v>
      </c>
      <c r="DA7" s="279"/>
      <c r="DB7" s="279"/>
      <c r="DC7" s="279"/>
      <c r="DD7" s="279"/>
      <c r="DE7" s="279"/>
      <c r="DF7" s="279"/>
      <c r="DG7" s="279"/>
      <c r="DH7" s="279"/>
      <c r="DI7" s="279"/>
      <c r="DJ7" s="280"/>
      <c r="DK7" s="278" t="s">
        <v>34</v>
      </c>
      <c r="DL7" s="279"/>
      <c r="DM7" s="279"/>
      <c r="DN7" s="279"/>
      <c r="DO7" s="279"/>
      <c r="DP7" s="279"/>
      <c r="DQ7" s="279"/>
      <c r="DR7" s="279"/>
      <c r="DS7" s="279"/>
      <c r="DT7" s="280"/>
    </row>
    <row r="8" spans="1:124" s="6" customFormat="1" ht="12.75">
      <c r="A8" s="272">
        <v>1</v>
      </c>
      <c r="B8" s="273"/>
      <c r="C8" s="273"/>
      <c r="D8" s="273"/>
      <c r="E8" s="273"/>
      <c r="F8" s="274"/>
      <c r="G8" s="272">
        <v>2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4"/>
      <c r="Z8" s="272">
        <v>3</v>
      </c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4"/>
      <c r="AM8" s="272">
        <v>4</v>
      </c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4"/>
      <c r="AZ8" s="272">
        <v>5</v>
      </c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2">
        <v>6</v>
      </c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4"/>
      <c r="BX8" s="272">
        <v>7</v>
      </c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4"/>
      <c r="CK8" s="272">
        <v>8</v>
      </c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4"/>
      <c r="CZ8" s="272">
        <v>9</v>
      </c>
      <c r="DA8" s="273"/>
      <c r="DB8" s="273"/>
      <c r="DC8" s="273"/>
      <c r="DD8" s="273"/>
      <c r="DE8" s="273"/>
      <c r="DF8" s="273"/>
      <c r="DG8" s="273"/>
      <c r="DH8" s="273"/>
      <c r="DI8" s="273"/>
      <c r="DJ8" s="274"/>
      <c r="DK8" s="272">
        <v>10</v>
      </c>
      <c r="DL8" s="273"/>
      <c r="DM8" s="273"/>
      <c r="DN8" s="273"/>
      <c r="DO8" s="273"/>
      <c r="DP8" s="273"/>
      <c r="DQ8" s="273"/>
      <c r="DR8" s="273"/>
      <c r="DS8" s="273"/>
      <c r="DT8" s="274"/>
    </row>
    <row r="9" spans="1:124" s="5" customFormat="1" ht="52.5" customHeight="1">
      <c r="A9" s="219" t="s">
        <v>7</v>
      </c>
      <c r="B9" s="220"/>
      <c r="C9" s="220"/>
      <c r="D9" s="220"/>
      <c r="E9" s="220"/>
      <c r="F9" s="221"/>
      <c r="G9" s="281" t="s">
        <v>47</v>
      </c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3"/>
      <c r="Z9" s="218">
        <v>2</v>
      </c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7"/>
      <c r="AM9" s="218">
        <v>12</v>
      </c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7"/>
      <c r="AZ9" s="218">
        <v>625</v>
      </c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8">
        <f>Z9*AM9*AZ9</f>
        <v>15000</v>
      </c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7"/>
      <c r="BX9" s="218">
        <v>15000</v>
      </c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7"/>
      <c r="CK9" s="218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7"/>
      <c r="CZ9" s="218"/>
      <c r="DA9" s="216"/>
      <c r="DB9" s="216"/>
      <c r="DC9" s="216"/>
      <c r="DD9" s="216"/>
      <c r="DE9" s="216"/>
      <c r="DF9" s="216"/>
      <c r="DG9" s="216"/>
      <c r="DH9" s="216"/>
      <c r="DI9" s="216"/>
      <c r="DJ9" s="217"/>
      <c r="DK9" s="218"/>
      <c r="DL9" s="216"/>
      <c r="DM9" s="216"/>
      <c r="DN9" s="216"/>
      <c r="DO9" s="216"/>
      <c r="DP9" s="216"/>
      <c r="DQ9" s="216"/>
      <c r="DR9" s="216"/>
      <c r="DS9" s="216"/>
      <c r="DT9" s="217"/>
    </row>
    <row r="10" spans="1:124" s="5" customFormat="1" ht="91.5" customHeight="1">
      <c r="A10" s="219" t="s">
        <v>8</v>
      </c>
      <c r="B10" s="220"/>
      <c r="C10" s="220"/>
      <c r="D10" s="220"/>
      <c r="E10" s="220"/>
      <c r="F10" s="221"/>
      <c r="G10" s="281" t="s">
        <v>46</v>
      </c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3"/>
      <c r="Z10" s="218">
        <v>2</v>
      </c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7"/>
      <c r="AM10" s="218">
        <v>12</v>
      </c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7"/>
      <c r="AZ10" s="218">
        <v>31.25</v>
      </c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8">
        <v>750</v>
      </c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7"/>
      <c r="BX10" s="218">
        <v>750</v>
      </c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7"/>
      <c r="CK10" s="218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7"/>
      <c r="CZ10" s="218"/>
      <c r="DA10" s="216"/>
      <c r="DB10" s="216"/>
      <c r="DC10" s="216"/>
      <c r="DD10" s="216"/>
      <c r="DE10" s="216"/>
      <c r="DF10" s="216"/>
      <c r="DG10" s="216"/>
      <c r="DH10" s="216"/>
      <c r="DI10" s="216"/>
      <c r="DJ10" s="217"/>
      <c r="DK10" s="218"/>
      <c r="DL10" s="216"/>
      <c r="DM10" s="216"/>
      <c r="DN10" s="216"/>
      <c r="DO10" s="216"/>
      <c r="DP10" s="216"/>
      <c r="DQ10" s="216"/>
      <c r="DR10" s="216"/>
      <c r="DS10" s="216"/>
      <c r="DT10" s="217"/>
    </row>
    <row r="11" spans="1:124" s="5" customFormat="1" ht="26.25" customHeight="1">
      <c r="A11" s="219" t="s">
        <v>9</v>
      </c>
      <c r="B11" s="220"/>
      <c r="C11" s="220"/>
      <c r="D11" s="220"/>
      <c r="E11" s="220"/>
      <c r="F11" s="221"/>
      <c r="G11" s="281" t="s">
        <v>284</v>
      </c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3"/>
      <c r="Z11" s="218">
        <v>1</v>
      </c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7"/>
      <c r="AM11" s="218">
        <v>1</v>
      </c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7"/>
      <c r="AZ11" s="218">
        <v>2250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8">
        <v>2250</v>
      </c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7"/>
      <c r="BX11" s="218">
        <v>2250</v>
      </c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7"/>
      <c r="CK11" s="218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7"/>
      <c r="CZ11" s="218"/>
      <c r="DA11" s="216"/>
      <c r="DB11" s="216"/>
      <c r="DC11" s="216"/>
      <c r="DD11" s="216"/>
      <c r="DE11" s="216"/>
      <c r="DF11" s="216"/>
      <c r="DG11" s="216"/>
      <c r="DH11" s="216"/>
      <c r="DI11" s="216"/>
      <c r="DJ11" s="217"/>
      <c r="DK11" s="218"/>
      <c r="DL11" s="216"/>
      <c r="DM11" s="216"/>
      <c r="DN11" s="216"/>
      <c r="DO11" s="216"/>
      <c r="DP11" s="216"/>
      <c r="DQ11" s="216"/>
      <c r="DR11" s="216"/>
      <c r="DS11" s="216"/>
      <c r="DT11" s="217"/>
    </row>
    <row r="12" spans="1:124" s="5" customFormat="1" ht="78.75" customHeight="1" hidden="1">
      <c r="A12" s="219" t="s">
        <v>10</v>
      </c>
      <c r="B12" s="220"/>
      <c r="C12" s="220"/>
      <c r="D12" s="220"/>
      <c r="E12" s="220"/>
      <c r="F12" s="221"/>
      <c r="G12" s="281" t="s">
        <v>48</v>
      </c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3"/>
      <c r="Z12" s="218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7"/>
      <c r="AM12" s="218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7"/>
      <c r="AZ12" s="218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8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7"/>
      <c r="BX12" s="218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7"/>
      <c r="CK12" s="218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7"/>
      <c r="CZ12" s="218"/>
      <c r="DA12" s="216"/>
      <c r="DB12" s="216"/>
      <c r="DC12" s="216"/>
      <c r="DD12" s="216"/>
      <c r="DE12" s="216"/>
      <c r="DF12" s="216"/>
      <c r="DG12" s="216"/>
      <c r="DH12" s="216"/>
      <c r="DI12" s="216"/>
      <c r="DJ12" s="217"/>
      <c r="DK12" s="218"/>
      <c r="DL12" s="216"/>
      <c r="DM12" s="216"/>
      <c r="DN12" s="216"/>
      <c r="DO12" s="216"/>
      <c r="DP12" s="216"/>
      <c r="DQ12" s="216"/>
      <c r="DR12" s="216"/>
      <c r="DS12" s="216"/>
      <c r="DT12" s="217"/>
    </row>
    <row r="13" spans="1:124" s="5" customFormat="1" ht="80.25" customHeight="1" hidden="1">
      <c r="A13" s="219" t="s">
        <v>11</v>
      </c>
      <c r="B13" s="220"/>
      <c r="C13" s="220"/>
      <c r="D13" s="220"/>
      <c r="E13" s="220"/>
      <c r="F13" s="221"/>
      <c r="G13" s="281" t="s">
        <v>49</v>
      </c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3"/>
      <c r="Z13" s="218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7"/>
      <c r="AM13" s="218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7"/>
      <c r="AZ13" s="218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8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7"/>
      <c r="BX13" s="218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7"/>
      <c r="CK13" s="218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7"/>
      <c r="CZ13" s="218"/>
      <c r="DA13" s="216"/>
      <c r="DB13" s="216"/>
      <c r="DC13" s="216"/>
      <c r="DD13" s="216"/>
      <c r="DE13" s="216"/>
      <c r="DF13" s="216"/>
      <c r="DG13" s="216"/>
      <c r="DH13" s="216"/>
      <c r="DI13" s="216"/>
      <c r="DJ13" s="217"/>
      <c r="DK13" s="218"/>
      <c r="DL13" s="216"/>
      <c r="DM13" s="216"/>
      <c r="DN13" s="216"/>
      <c r="DO13" s="216"/>
      <c r="DP13" s="216"/>
      <c r="DQ13" s="216"/>
      <c r="DR13" s="216"/>
      <c r="DS13" s="216"/>
      <c r="DT13" s="217"/>
    </row>
    <row r="14" spans="1:124" s="5" customFormat="1" ht="52.5" customHeight="1" hidden="1">
      <c r="A14" s="219" t="s">
        <v>14</v>
      </c>
      <c r="B14" s="220"/>
      <c r="C14" s="220"/>
      <c r="D14" s="220"/>
      <c r="E14" s="220"/>
      <c r="F14" s="221"/>
      <c r="G14" s="281" t="s">
        <v>50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3"/>
      <c r="Z14" s="218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7"/>
      <c r="AM14" s="218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7"/>
      <c r="AZ14" s="218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8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7"/>
      <c r="BX14" s="218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7"/>
      <c r="CK14" s="218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7"/>
      <c r="CZ14" s="218"/>
      <c r="DA14" s="216"/>
      <c r="DB14" s="216"/>
      <c r="DC14" s="216"/>
      <c r="DD14" s="216"/>
      <c r="DE14" s="216"/>
      <c r="DF14" s="216"/>
      <c r="DG14" s="216"/>
      <c r="DH14" s="216"/>
      <c r="DI14" s="216"/>
      <c r="DJ14" s="217"/>
      <c r="DK14" s="218"/>
      <c r="DL14" s="216"/>
      <c r="DM14" s="216"/>
      <c r="DN14" s="216"/>
      <c r="DO14" s="216"/>
      <c r="DP14" s="216"/>
      <c r="DQ14" s="216"/>
      <c r="DR14" s="216"/>
      <c r="DS14" s="216"/>
      <c r="DT14" s="217"/>
    </row>
    <row r="15" spans="1:124" s="5" customFormat="1" ht="26.25" customHeight="1">
      <c r="A15" s="219" t="s">
        <v>10</v>
      </c>
      <c r="B15" s="220"/>
      <c r="C15" s="220"/>
      <c r="D15" s="220"/>
      <c r="E15" s="220"/>
      <c r="F15" s="221"/>
      <c r="G15" s="281" t="s">
        <v>260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3"/>
      <c r="Z15" s="218">
        <v>1</v>
      </c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7"/>
      <c r="AM15" s="218">
        <v>12</v>
      </c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7"/>
      <c r="AZ15" s="218">
        <v>5000</v>
      </c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8">
        <v>60000</v>
      </c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7"/>
      <c r="BX15" s="218">
        <v>60000</v>
      </c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7"/>
      <c r="CK15" s="218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7"/>
      <c r="CZ15" s="218"/>
      <c r="DA15" s="216"/>
      <c r="DB15" s="216"/>
      <c r="DC15" s="216"/>
      <c r="DD15" s="216"/>
      <c r="DE15" s="216"/>
      <c r="DF15" s="216"/>
      <c r="DG15" s="216"/>
      <c r="DH15" s="216"/>
      <c r="DI15" s="216"/>
      <c r="DJ15" s="217"/>
      <c r="DK15" s="218"/>
      <c r="DL15" s="216"/>
      <c r="DM15" s="216"/>
      <c r="DN15" s="216"/>
      <c r="DO15" s="216"/>
      <c r="DP15" s="216"/>
      <c r="DQ15" s="216"/>
      <c r="DR15" s="216"/>
      <c r="DS15" s="216"/>
      <c r="DT15" s="217"/>
    </row>
    <row r="16" spans="1:124" s="5" customFormat="1" ht="66.75" customHeight="1" hidden="1">
      <c r="A16" s="219" t="s">
        <v>52</v>
      </c>
      <c r="B16" s="220"/>
      <c r="C16" s="220"/>
      <c r="D16" s="220"/>
      <c r="E16" s="220"/>
      <c r="F16" s="221"/>
      <c r="G16" s="281" t="s">
        <v>53</v>
      </c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3"/>
      <c r="Z16" s="218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7"/>
      <c r="AM16" s="218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7"/>
      <c r="AZ16" s="218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8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7"/>
      <c r="BX16" s="218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7"/>
      <c r="CK16" s="218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7"/>
      <c r="CZ16" s="218"/>
      <c r="DA16" s="216"/>
      <c r="DB16" s="216"/>
      <c r="DC16" s="216"/>
      <c r="DD16" s="216"/>
      <c r="DE16" s="216"/>
      <c r="DF16" s="216"/>
      <c r="DG16" s="216"/>
      <c r="DH16" s="216"/>
      <c r="DI16" s="216"/>
      <c r="DJ16" s="217"/>
      <c r="DK16" s="218"/>
      <c r="DL16" s="216"/>
      <c r="DM16" s="216"/>
      <c r="DN16" s="216"/>
      <c r="DO16" s="216"/>
      <c r="DP16" s="216"/>
      <c r="DQ16" s="216"/>
      <c r="DR16" s="216"/>
      <c r="DS16" s="216"/>
      <c r="DT16" s="217"/>
    </row>
    <row r="17" spans="1:124" s="5" customFormat="1" ht="39" customHeight="1" hidden="1">
      <c r="A17" s="283"/>
      <c r="B17" s="284"/>
      <c r="C17" s="284"/>
      <c r="D17" s="284"/>
      <c r="E17" s="284"/>
      <c r="F17" s="285"/>
      <c r="G17" s="281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3"/>
      <c r="Z17" s="218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7"/>
      <c r="AM17" s="218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7"/>
      <c r="AZ17" s="218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8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7"/>
      <c r="BX17" s="218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7"/>
      <c r="CK17" s="218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7"/>
      <c r="CZ17" s="218"/>
      <c r="DA17" s="216"/>
      <c r="DB17" s="216"/>
      <c r="DC17" s="216"/>
      <c r="DD17" s="216"/>
      <c r="DE17" s="216"/>
      <c r="DF17" s="216"/>
      <c r="DG17" s="216"/>
      <c r="DH17" s="216"/>
      <c r="DI17" s="216"/>
      <c r="DJ17" s="217"/>
      <c r="DK17" s="218"/>
      <c r="DL17" s="216"/>
      <c r="DM17" s="216"/>
      <c r="DN17" s="216"/>
      <c r="DO17" s="216"/>
      <c r="DP17" s="216"/>
      <c r="DQ17" s="216"/>
      <c r="DR17" s="216"/>
      <c r="DS17" s="216"/>
      <c r="DT17" s="217"/>
    </row>
    <row r="18" spans="1:124" s="5" customFormat="1" ht="16.5" customHeight="1">
      <c r="A18" s="282" t="s">
        <v>18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4"/>
      <c r="BL18" s="218">
        <f>BL9+BL10+BL11+BL15</f>
        <v>78000</v>
      </c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7"/>
      <c r="BX18" s="218">
        <f>BX15+BX11+BX10+BX9</f>
        <v>78000</v>
      </c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7"/>
      <c r="CK18" s="218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7"/>
      <c r="CZ18" s="218"/>
      <c r="DA18" s="216"/>
      <c r="DB18" s="216"/>
      <c r="DC18" s="216"/>
      <c r="DD18" s="216"/>
      <c r="DE18" s="216"/>
      <c r="DF18" s="216"/>
      <c r="DG18" s="216"/>
      <c r="DH18" s="216"/>
      <c r="DI18" s="216"/>
      <c r="DJ18" s="217"/>
      <c r="DK18" s="218"/>
      <c r="DL18" s="216"/>
      <c r="DM18" s="216"/>
      <c r="DN18" s="216"/>
      <c r="DO18" s="216"/>
      <c r="DP18" s="216"/>
      <c r="DQ18" s="216"/>
      <c r="DR18" s="216"/>
      <c r="DS18" s="216"/>
      <c r="DT18" s="217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U11"/>
  <sheetViews>
    <sheetView view="pageBreakPreview" zoomScaleSheetLayoutView="100" zoomScalePageLayoutView="0" workbookViewId="0" topLeftCell="A1">
      <selection activeCell="AP10" sqref="AP10:BC10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54</v>
      </c>
    </row>
    <row r="3" s="4" customFormat="1" ht="12.75" customHeight="1"/>
    <row r="4" spans="1:125" s="3" customFormat="1" ht="12" customHeight="1">
      <c r="A4" s="286" t="s">
        <v>3</v>
      </c>
      <c r="B4" s="287"/>
      <c r="C4" s="287"/>
      <c r="D4" s="287"/>
      <c r="E4" s="287"/>
      <c r="F4" s="288"/>
      <c r="G4" s="286" t="s">
        <v>22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8"/>
      <c r="AB4" s="286" t="s">
        <v>55</v>
      </c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8"/>
      <c r="AP4" s="286" t="s">
        <v>56</v>
      </c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6" t="s">
        <v>57</v>
      </c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8"/>
      <c r="BR4" s="278" t="s">
        <v>0</v>
      </c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9"/>
    </row>
    <row r="5" spans="1:125" s="3" customFormat="1" ht="68.25" customHeight="1">
      <c r="A5" s="289"/>
      <c r="B5" s="290"/>
      <c r="C5" s="290"/>
      <c r="D5" s="290"/>
      <c r="E5" s="290"/>
      <c r="F5" s="291"/>
      <c r="G5" s="289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1"/>
      <c r="AB5" s="289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1"/>
      <c r="AP5" s="289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89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1"/>
      <c r="BR5" s="277" t="s">
        <v>199</v>
      </c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2"/>
      <c r="CF5" s="277" t="s">
        <v>201</v>
      </c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2"/>
      <c r="CV5" s="296" t="s">
        <v>19</v>
      </c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7"/>
    </row>
    <row r="6" spans="1:125" s="3" customFormat="1" ht="30.75" customHeight="1">
      <c r="A6" s="292"/>
      <c r="B6" s="293"/>
      <c r="C6" s="293"/>
      <c r="D6" s="293"/>
      <c r="E6" s="293"/>
      <c r="F6" s="294"/>
      <c r="G6" s="292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4"/>
      <c r="AB6" s="292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4"/>
      <c r="AP6" s="292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2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4"/>
      <c r="BR6" s="243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5"/>
      <c r="CF6" s="243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5"/>
      <c r="CV6" s="278" t="s">
        <v>2</v>
      </c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80"/>
      <c r="DI6" s="278" t="s">
        <v>34</v>
      </c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80"/>
    </row>
    <row r="7" spans="1:125" s="6" customFormat="1" ht="12.75">
      <c r="A7" s="272">
        <v>1</v>
      </c>
      <c r="B7" s="273"/>
      <c r="C7" s="273"/>
      <c r="D7" s="273"/>
      <c r="E7" s="273"/>
      <c r="F7" s="274"/>
      <c r="G7" s="272">
        <v>2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4"/>
      <c r="AB7" s="272">
        <v>3</v>
      </c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4"/>
      <c r="AP7" s="272">
        <v>4</v>
      </c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2">
        <v>5</v>
      </c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4"/>
      <c r="BR7" s="272">
        <v>6</v>
      </c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4"/>
      <c r="CF7" s="272">
        <v>7</v>
      </c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4"/>
      <c r="CV7" s="272">
        <v>8</v>
      </c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4"/>
      <c r="DI7" s="272">
        <v>9</v>
      </c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4"/>
    </row>
    <row r="8" spans="1:125" s="5" customFormat="1" ht="40.5" customHeight="1">
      <c r="A8" s="298" t="s">
        <v>7</v>
      </c>
      <c r="B8" s="299"/>
      <c r="C8" s="299"/>
      <c r="D8" s="299"/>
      <c r="E8" s="299"/>
      <c r="F8" s="300"/>
      <c r="G8" s="281" t="s">
        <v>309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  <c r="AB8" s="218">
        <v>940</v>
      </c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7"/>
      <c r="AP8" s="218">
        <v>600</v>
      </c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8">
        <v>564000</v>
      </c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7"/>
      <c r="BR8" s="218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7"/>
      <c r="CF8" s="218">
        <v>564000</v>
      </c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7"/>
      <c r="CV8" s="218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7"/>
      <c r="DI8" s="218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7"/>
    </row>
    <row r="9" spans="1:125" s="5" customFormat="1" ht="66.75" customHeight="1" hidden="1">
      <c r="A9" s="298" t="s">
        <v>8</v>
      </c>
      <c r="B9" s="299"/>
      <c r="C9" s="299"/>
      <c r="D9" s="299"/>
      <c r="E9" s="299"/>
      <c r="F9" s="300"/>
      <c r="G9" s="281" t="s">
        <v>58</v>
      </c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3"/>
      <c r="AB9" s="218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7"/>
      <c r="AP9" s="218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8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7"/>
      <c r="BR9" s="218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7"/>
      <c r="CF9" s="218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7"/>
      <c r="CV9" s="218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7"/>
      <c r="DI9" s="218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7"/>
    </row>
    <row r="10" spans="1:125" s="5" customFormat="1" ht="16.5" customHeight="1">
      <c r="A10" s="301"/>
      <c r="B10" s="302"/>
      <c r="C10" s="302"/>
      <c r="D10" s="302"/>
      <c r="E10" s="302"/>
      <c r="F10" s="303"/>
      <c r="G10" s="28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  <c r="AB10" s="218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7"/>
      <c r="AP10" s="218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8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7"/>
      <c r="BR10" s="218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7"/>
      <c r="CF10" s="218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7"/>
      <c r="CV10" s="218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7"/>
      <c r="DI10" s="218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7"/>
    </row>
    <row r="11" spans="1:125" s="5" customFormat="1" ht="16.5" customHeight="1">
      <c r="A11" s="295" t="s">
        <v>18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1"/>
      <c r="BD11" s="218">
        <f>BD8</f>
        <v>564000</v>
      </c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7"/>
      <c r="BR11" s="218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7"/>
      <c r="CF11" s="218">
        <v>564000</v>
      </c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7"/>
      <c r="CV11" s="218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7"/>
      <c r="DI11" s="218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7"/>
    </row>
  </sheetData>
  <sheetProtection/>
  <mergeCells count="53">
    <mergeCell ref="A10:F10"/>
    <mergeCell ref="AB10:AO10"/>
    <mergeCell ref="AP10:BC10"/>
    <mergeCell ref="AP9:BC9"/>
    <mergeCell ref="A9:F9"/>
    <mergeCell ref="G9:AA9"/>
    <mergeCell ref="G10:AA10"/>
    <mergeCell ref="BR9:CE9"/>
    <mergeCell ref="BR10:CE10"/>
    <mergeCell ref="BD10:BQ10"/>
    <mergeCell ref="BD9:BQ9"/>
    <mergeCell ref="AB8:AO8"/>
    <mergeCell ref="AP8:BC8"/>
    <mergeCell ref="AB9:AO9"/>
    <mergeCell ref="BD8:BQ8"/>
    <mergeCell ref="BR8:CE8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G4:AA6"/>
    <mergeCell ref="G7:AA7"/>
    <mergeCell ref="AP4:BC6"/>
    <mergeCell ref="AP7:BC7"/>
    <mergeCell ref="AB4:AO6"/>
    <mergeCell ref="BD4:BQ6"/>
    <mergeCell ref="AB7:AO7"/>
    <mergeCell ref="CV5:DU5"/>
    <mergeCell ref="CV11:DH11"/>
    <mergeCell ref="DI11:DU11"/>
    <mergeCell ref="CV9:DH9"/>
    <mergeCell ref="DI9:DU9"/>
    <mergeCell ref="CV10:DH10"/>
    <mergeCell ref="DI10:DU10"/>
    <mergeCell ref="DI7:DU7"/>
    <mergeCell ref="CV8:DH8"/>
    <mergeCell ref="CV6:DH6"/>
    <mergeCell ref="DI6:DU6"/>
    <mergeCell ref="DI8:DU8"/>
    <mergeCell ref="CV7:DH7"/>
    <mergeCell ref="BD11:BQ11"/>
    <mergeCell ref="BR11:CE11"/>
    <mergeCell ref="A11:BC11"/>
    <mergeCell ref="CF11:CU11"/>
    <mergeCell ref="CF9:CU9"/>
    <mergeCell ref="CF10:CU10"/>
    <mergeCell ref="CF8:C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1"/>
  <sheetViews>
    <sheetView view="pageBreakPreview" zoomScaleSheetLayoutView="100" zoomScalePageLayoutView="0" workbookViewId="0" topLeftCell="A1">
      <selection activeCell="BH8" sqref="BH8:BR8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59</v>
      </c>
    </row>
    <row r="3" s="4" customFormat="1" ht="12.75" customHeight="1"/>
    <row r="4" spans="1:132" s="3" customFormat="1" ht="11.25" customHeight="1">
      <c r="A4" s="286" t="s">
        <v>3</v>
      </c>
      <c r="B4" s="287"/>
      <c r="C4" s="287"/>
      <c r="D4" s="287"/>
      <c r="E4" s="287"/>
      <c r="F4" s="288"/>
      <c r="G4" s="286" t="s">
        <v>36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6" t="s">
        <v>251</v>
      </c>
      <c r="Z4" s="287"/>
      <c r="AA4" s="287"/>
      <c r="AB4" s="287"/>
      <c r="AC4" s="287"/>
      <c r="AD4" s="287"/>
      <c r="AE4" s="287"/>
      <c r="AF4" s="287"/>
      <c r="AG4" s="287"/>
      <c r="AH4" s="287"/>
      <c r="AI4" s="288"/>
      <c r="AJ4" s="286" t="s">
        <v>60</v>
      </c>
      <c r="AK4" s="287"/>
      <c r="AL4" s="287"/>
      <c r="AM4" s="287"/>
      <c r="AN4" s="287"/>
      <c r="AO4" s="287"/>
      <c r="AP4" s="287"/>
      <c r="AQ4" s="287"/>
      <c r="AR4" s="287"/>
      <c r="AS4" s="287"/>
      <c r="AT4" s="288"/>
      <c r="AU4" s="286" t="s">
        <v>61</v>
      </c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8"/>
      <c r="BH4" s="286" t="s">
        <v>62</v>
      </c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6" t="s">
        <v>252</v>
      </c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8"/>
      <c r="CF4" s="278" t="s">
        <v>0</v>
      </c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9"/>
    </row>
    <row r="5" spans="1:132" s="3" customFormat="1" ht="84" customHeight="1">
      <c r="A5" s="289"/>
      <c r="B5" s="290"/>
      <c r="C5" s="290"/>
      <c r="D5" s="290"/>
      <c r="E5" s="290"/>
      <c r="F5" s="291"/>
      <c r="G5" s="289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1"/>
      <c r="Y5" s="289"/>
      <c r="Z5" s="290"/>
      <c r="AA5" s="290"/>
      <c r="AB5" s="290"/>
      <c r="AC5" s="290"/>
      <c r="AD5" s="290"/>
      <c r="AE5" s="290"/>
      <c r="AF5" s="290"/>
      <c r="AG5" s="290"/>
      <c r="AH5" s="290"/>
      <c r="AI5" s="291"/>
      <c r="AJ5" s="289"/>
      <c r="AK5" s="290"/>
      <c r="AL5" s="290"/>
      <c r="AM5" s="290"/>
      <c r="AN5" s="290"/>
      <c r="AO5" s="290"/>
      <c r="AP5" s="290"/>
      <c r="AQ5" s="290"/>
      <c r="AR5" s="290"/>
      <c r="AS5" s="290"/>
      <c r="AT5" s="291"/>
      <c r="AU5" s="289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1"/>
      <c r="BH5" s="289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89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1"/>
      <c r="CF5" s="307" t="s">
        <v>198</v>
      </c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9"/>
      <c r="CS5" s="307" t="s">
        <v>201</v>
      </c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9"/>
      <c r="DH5" s="304" t="s">
        <v>19</v>
      </c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6"/>
    </row>
    <row r="6" spans="1:132" s="3" customFormat="1" ht="26.25" customHeight="1">
      <c r="A6" s="292"/>
      <c r="B6" s="293"/>
      <c r="C6" s="293"/>
      <c r="D6" s="293"/>
      <c r="E6" s="293"/>
      <c r="F6" s="294"/>
      <c r="G6" s="292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4"/>
      <c r="Y6" s="292"/>
      <c r="Z6" s="293"/>
      <c r="AA6" s="293"/>
      <c r="AB6" s="293"/>
      <c r="AC6" s="293"/>
      <c r="AD6" s="293"/>
      <c r="AE6" s="293"/>
      <c r="AF6" s="293"/>
      <c r="AG6" s="293"/>
      <c r="AH6" s="293"/>
      <c r="AI6" s="294"/>
      <c r="AJ6" s="292"/>
      <c r="AK6" s="293"/>
      <c r="AL6" s="293"/>
      <c r="AM6" s="293"/>
      <c r="AN6" s="293"/>
      <c r="AO6" s="293"/>
      <c r="AP6" s="293"/>
      <c r="AQ6" s="293"/>
      <c r="AR6" s="293"/>
      <c r="AS6" s="293"/>
      <c r="AT6" s="294"/>
      <c r="AU6" s="292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4"/>
      <c r="BH6" s="292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2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4"/>
      <c r="CF6" s="243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5"/>
      <c r="CS6" s="243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5"/>
      <c r="DH6" s="278" t="s">
        <v>2</v>
      </c>
      <c r="DI6" s="279"/>
      <c r="DJ6" s="279"/>
      <c r="DK6" s="279"/>
      <c r="DL6" s="279"/>
      <c r="DM6" s="279"/>
      <c r="DN6" s="279"/>
      <c r="DO6" s="279"/>
      <c r="DP6" s="279"/>
      <c r="DQ6" s="279"/>
      <c r="DR6" s="280"/>
      <c r="DS6" s="278" t="s">
        <v>20</v>
      </c>
      <c r="DT6" s="279"/>
      <c r="DU6" s="279"/>
      <c r="DV6" s="279"/>
      <c r="DW6" s="279"/>
      <c r="DX6" s="279"/>
      <c r="DY6" s="279"/>
      <c r="DZ6" s="279"/>
      <c r="EA6" s="279"/>
      <c r="EB6" s="280"/>
    </row>
    <row r="7" spans="1:132" s="6" customFormat="1" ht="12.75">
      <c r="A7" s="272">
        <v>1</v>
      </c>
      <c r="B7" s="273"/>
      <c r="C7" s="273"/>
      <c r="D7" s="273"/>
      <c r="E7" s="273"/>
      <c r="F7" s="274"/>
      <c r="G7" s="272">
        <v>2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4"/>
      <c r="Y7" s="272">
        <v>3</v>
      </c>
      <c r="Z7" s="273"/>
      <c r="AA7" s="273"/>
      <c r="AB7" s="273"/>
      <c r="AC7" s="273"/>
      <c r="AD7" s="273"/>
      <c r="AE7" s="273"/>
      <c r="AF7" s="273"/>
      <c r="AG7" s="273"/>
      <c r="AH7" s="273"/>
      <c r="AI7" s="274"/>
      <c r="AJ7" s="272">
        <v>4</v>
      </c>
      <c r="AK7" s="273"/>
      <c r="AL7" s="273"/>
      <c r="AM7" s="273"/>
      <c r="AN7" s="273"/>
      <c r="AO7" s="273"/>
      <c r="AP7" s="273"/>
      <c r="AQ7" s="273"/>
      <c r="AR7" s="273"/>
      <c r="AS7" s="273"/>
      <c r="AT7" s="274"/>
      <c r="AU7" s="272">
        <v>5</v>
      </c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4"/>
      <c r="BH7" s="272">
        <v>6</v>
      </c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2">
        <v>7</v>
      </c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4"/>
      <c r="CF7" s="310">
        <v>8</v>
      </c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2"/>
      <c r="CS7" s="310">
        <v>9</v>
      </c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2"/>
      <c r="DH7" s="310">
        <v>10</v>
      </c>
      <c r="DI7" s="311"/>
      <c r="DJ7" s="311"/>
      <c r="DK7" s="311"/>
      <c r="DL7" s="311"/>
      <c r="DM7" s="311"/>
      <c r="DN7" s="311"/>
      <c r="DO7" s="311"/>
      <c r="DP7" s="311"/>
      <c r="DQ7" s="311"/>
      <c r="DR7" s="312"/>
      <c r="DS7" s="310">
        <v>11</v>
      </c>
      <c r="DT7" s="311"/>
      <c r="DU7" s="311"/>
      <c r="DV7" s="311"/>
      <c r="DW7" s="311"/>
      <c r="DX7" s="311"/>
      <c r="DY7" s="311"/>
      <c r="DZ7" s="311"/>
      <c r="EA7" s="311"/>
      <c r="EB7" s="312"/>
    </row>
    <row r="8" spans="1:132" s="5" customFormat="1" ht="41.25" customHeight="1">
      <c r="A8" s="219" t="s">
        <v>7</v>
      </c>
      <c r="B8" s="220"/>
      <c r="C8" s="220"/>
      <c r="D8" s="220"/>
      <c r="E8" s="220"/>
      <c r="F8" s="221"/>
      <c r="G8" s="313" t="s">
        <v>282</v>
      </c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5"/>
      <c r="Y8" s="253">
        <v>244</v>
      </c>
      <c r="Z8" s="254"/>
      <c r="AA8" s="254"/>
      <c r="AB8" s="254"/>
      <c r="AC8" s="254"/>
      <c r="AD8" s="254"/>
      <c r="AE8" s="254"/>
      <c r="AF8" s="254"/>
      <c r="AG8" s="254"/>
      <c r="AH8" s="254"/>
      <c r="AI8" s="255"/>
      <c r="AJ8" s="253" t="s">
        <v>283</v>
      </c>
      <c r="AK8" s="254"/>
      <c r="AL8" s="254"/>
      <c r="AM8" s="254"/>
      <c r="AN8" s="254"/>
      <c r="AO8" s="254"/>
      <c r="AP8" s="254"/>
      <c r="AQ8" s="254"/>
      <c r="AR8" s="254"/>
      <c r="AS8" s="254"/>
      <c r="AT8" s="255"/>
      <c r="AU8" s="253">
        <v>500</v>
      </c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5"/>
      <c r="BH8" s="253">
        <v>80</v>
      </c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3">
        <f>AU8*BH8</f>
        <v>40000</v>
      </c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5"/>
      <c r="CF8" s="218">
        <v>40000</v>
      </c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7"/>
      <c r="CS8" s="218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7"/>
      <c r="DH8" s="218"/>
      <c r="DI8" s="216"/>
      <c r="DJ8" s="216"/>
      <c r="DK8" s="216"/>
      <c r="DL8" s="216"/>
      <c r="DM8" s="216"/>
      <c r="DN8" s="216"/>
      <c r="DO8" s="216"/>
      <c r="DP8" s="216"/>
      <c r="DQ8" s="216"/>
      <c r="DR8" s="217"/>
      <c r="DS8" s="218"/>
      <c r="DT8" s="216"/>
      <c r="DU8" s="216"/>
      <c r="DV8" s="216"/>
      <c r="DW8" s="216"/>
      <c r="DX8" s="216"/>
      <c r="DY8" s="216"/>
      <c r="DZ8" s="216"/>
      <c r="EA8" s="216"/>
      <c r="EB8" s="217"/>
    </row>
    <row r="9" spans="1:132" s="5" customFormat="1" ht="16.5" customHeight="1">
      <c r="A9" s="283"/>
      <c r="B9" s="284"/>
      <c r="C9" s="284"/>
      <c r="D9" s="284"/>
      <c r="E9" s="284"/>
      <c r="F9" s="285"/>
      <c r="G9" s="281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3"/>
      <c r="Y9" s="218"/>
      <c r="Z9" s="216"/>
      <c r="AA9" s="216"/>
      <c r="AB9" s="216"/>
      <c r="AC9" s="216"/>
      <c r="AD9" s="216"/>
      <c r="AE9" s="216"/>
      <c r="AF9" s="216"/>
      <c r="AG9" s="216"/>
      <c r="AH9" s="216"/>
      <c r="AI9" s="217"/>
      <c r="AJ9" s="218"/>
      <c r="AK9" s="216"/>
      <c r="AL9" s="216"/>
      <c r="AM9" s="216"/>
      <c r="AN9" s="216"/>
      <c r="AO9" s="216"/>
      <c r="AP9" s="216"/>
      <c r="AQ9" s="216"/>
      <c r="AR9" s="216"/>
      <c r="AS9" s="216"/>
      <c r="AT9" s="217"/>
      <c r="AU9" s="218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7"/>
      <c r="BH9" s="218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8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7"/>
      <c r="CF9" s="218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7"/>
      <c r="CS9" s="218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7"/>
      <c r="DH9" s="218"/>
      <c r="DI9" s="216"/>
      <c r="DJ9" s="216"/>
      <c r="DK9" s="216"/>
      <c r="DL9" s="216"/>
      <c r="DM9" s="216"/>
      <c r="DN9" s="216"/>
      <c r="DO9" s="216"/>
      <c r="DP9" s="216"/>
      <c r="DQ9" s="216"/>
      <c r="DR9" s="217"/>
      <c r="DS9" s="218"/>
      <c r="DT9" s="216"/>
      <c r="DU9" s="216"/>
      <c r="DV9" s="216"/>
      <c r="DW9" s="216"/>
      <c r="DX9" s="216"/>
      <c r="DY9" s="216"/>
      <c r="DZ9" s="216"/>
      <c r="EA9" s="216"/>
      <c r="EB9" s="217"/>
    </row>
    <row r="10" spans="1:132" s="5" customFormat="1" ht="16.5" customHeight="1">
      <c r="A10" s="283"/>
      <c r="B10" s="284"/>
      <c r="C10" s="284"/>
      <c r="D10" s="284"/>
      <c r="E10" s="284"/>
      <c r="F10" s="285"/>
      <c r="G10" s="28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  <c r="Y10" s="253"/>
      <c r="Z10" s="254"/>
      <c r="AA10" s="254"/>
      <c r="AB10" s="254"/>
      <c r="AC10" s="254"/>
      <c r="AD10" s="254"/>
      <c r="AE10" s="254"/>
      <c r="AF10" s="254"/>
      <c r="AG10" s="254"/>
      <c r="AH10" s="254"/>
      <c r="AI10" s="255"/>
      <c r="AJ10" s="253"/>
      <c r="AK10" s="254"/>
      <c r="AL10" s="254"/>
      <c r="AM10" s="254"/>
      <c r="AN10" s="254"/>
      <c r="AO10" s="254"/>
      <c r="AP10" s="254"/>
      <c r="AQ10" s="254"/>
      <c r="AR10" s="254"/>
      <c r="AS10" s="254"/>
      <c r="AT10" s="255"/>
      <c r="AU10" s="253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5"/>
      <c r="BH10" s="253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3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5"/>
      <c r="CF10" s="218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7"/>
      <c r="CS10" s="218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7"/>
      <c r="DH10" s="218"/>
      <c r="DI10" s="216"/>
      <c r="DJ10" s="216"/>
      <c r="DK10" s="216"/>
      <c r="DL10" s="216"/>
      <c r="DM10" s="216"/>
      <c r="DN10" s="216"/>
      <c r="DO10" s="216"/>
      <c r="DP10" s="216"/>
      <c r="DQ10" s="216"/>
      <c r="DR10" s="217"/>
      <c r="DS10" s="218"/>
      <c r="DT10" s="216"/>
      <c r="DU10" s="216"/>
      <c r="DV10" s="216"/>
      <c r="DW10" s="216"/>
      <c r="DX10" s="216"/>
      <c r="DY10" s="216"/>
      <c r="DZ10" s="216"/>
      <c r="EA10" s="216"/>
      <c r="EB10" s="217"/>
    </row>
    <row r="11" spans="1:132" s="5" customFormat="1" ht="16.5" customHeight="1">
      <c r="A11" s="282" t="s">
        <v>18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4"/>
      <c r="BS11" s="218">
        <f>BS8</f>
        <v>40000</v>
      </c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7"/>
      <c r="CF11" s="218">
        <v>40000</v>
      </c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7"/>
      <c r="CS11" s="218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7"/>
      <c r="DH11" s="218"/>
      <c r="DI11" s="216"/>
      <c r="DJ11" s="216"/>
      <c r="DK11" s="216"/>
      <c r="DL11" s="216"/>
      <c r="DM11" s="216"/>
      <c r="DN11" s="216"/>
      <c r="DO11" s="216"/>
      <c r="DP11" s="216"/>
      <c r="DQ11" s="216"/>
      <c r="DR11" s="217"/>
      <c r="DS11" s="218"/>
      <c r="DT11" s="216"/>
      <c r="DU11" s="216"/>
      <c r="DV11" s="216"/>
      <c r="DW11" s="216"/>
      <c r="DX11" s="216"/>
      <c r="DY11" s="216"/>
      <c r="DZ11" s="216"/>
      <c r="EA11" s="216"/>
      <c r="EB11" s="217"/>
    </row>
  </sheetData>
  <sheetProtection/>
  <mergeCells count="63">
    <mergeCell ref="G10:X10"/>
    <mergeCell ref="Y4:AI6"/>
    <mergeCell ref="Y7:AI7"/>
    <mergeCell ref="Y8:AI8"/>
    <mergeCell ref="Y9:AI9"/>
    <mergeCell ref="Y10:AI10"/>
    <mergeCell ref="CS11:DG11"/>
    <mergeCell ref="DS11:EB11"/>
    <mergeCell ref="DH11:DR11"/>
    <mergeCell ref="BS11:CE11"/>
    <mergeCell ref="CF11:CR11"/>
    <mergeCell ref="BS8:CE8"/>
    <mergeCell ref="DS8:EB8"/>
    <mergeCell ref="BS9:CE9"/>
    <mergeCell ref="CF9:CR9"/>
    <mergeCell ref="DS9:EB9"/>
    <mergeCell ref="A11:BR11"/>
    <mergeCell ref="A10:F10"/>
    <mergeCell ref="A9:F9"/>
    <mergeCell ref="A7:F7"/>
    <mergeCell ref="AJ4:AT6"/>
    <mergeCell ref="AJ7:AT7"/>
    <mergeCell ref="A8:F8"/>
    <mergeCell ref="AJ8:AT8"/>
    <mergeCell ref="AJ10:AT10"/>
    <mergeCell ref="G9:X9"/>
    <mergeCell ref="A4:F6"/>
    <mergeCell ref="G4:X6"/>
    <mergeCell ref="G7:X7"/>
    <mergeCell ref="AU4:BG6"/>
    <mergeCell ref="AU7:BG7"/>
    <mergeCell ref="G8:X8"/>
    <mergeCell ref="BS10:CE10"/>
    <mergeCell ref="AU9:BG9"/>
    <mergeCell ref="BH10:BR10"/>
    <mergeCell ref="AU10:BG10"/>
    <mergeCell ref="AJ9:AT9"/>
    <mergeCell ref="DH9:DR9"/>
    <mergeCell ref="CF10:CR10"/>
    <mergeCell ref="DH10:DR10"/>
    <mergeCell ref="CS10:DG10"/>
    <mergeCell ref="DS10:EB10"/>
    <mergeCell ref="CF7:CR7"/>
    <mergeCell ref="CS9:DG9"/>
    <mergeCell ref="DH8:DR8"/>
    <mergeCell ref="CS8:DG8"/>
    <mergeCell ref="CS7:DG7"/>
    <mergeCell ref="DH7:DR7"/>
    <mergeCell ref="CF8:CR8"/>
    <mergeCell ref="DS7:EB7"/>
    <mergeCell ref="BS7:CE7"/>
    <mergeCell ref="BH4:BR6"/>
    <mergeCell ref="BH7:BR7"/>
    <mergeCell ref="BH8:BR8"/>
    <mergeCell ref="BH9:BR9"/>
    <mergeCell ref="AU8:BG8"/>
    <mergeCell ref="DS6:EB6"/>
    <mergeCell ref="BS4:CE6"/>
    <mergeCell ref="DH5:EB5"/>
    <mergeCell ref="CF4:EB4"/>
    <mergeCell ref="CF5:CR6"/>
    <mergeCell ref="CS5:DG6"/>
    <mergeCell ref="DH6:DR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45"/>
  <sheetViews>
    <sheetView view="pageBreakPreview" zoomScaleSheetLayoutView="100" zoomScalePageLayoutView="0" workbookViewId="0" topLeftCell="A1">
      <selection activeCell="C2" sqref="A2:DT15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 hidden="1">
      <c r="A2" s="4" t="s">
        <v>63</v>
      </c>
    </row>
    <row r="3" s="4" customFormat="1" ht="12.75" customHeight="1" hidden="1"/>
    <row r="4" spans="1:124" s="3" customFormat="1" ht="12" customHeight="1" hidden="1">
      <c r="A4" s="286" t="s">
        <v>3</v>
      </c>
      <c r="B4" s="287"/>
      <c r="C4" s="287"/>
      <c r="D4" s="287"/>
      <c r="E4" s="287"/>
      <c r="F4" s="288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6" t="s">
        <v>64</v>
      </c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8"/>
      <c r="AO4" s="286" t="s">
        <v>65</v>
      </c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8"/>
      <c r="BC4" s="286" t="s">
        <v>66</v>
      </c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8"/>
      <c r="BQ4" s="278" t="s">
        <v>0</v>
      </c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9"/>
    </row>
    <row r="5" spans="1:124" s="3" customFormat="1" ht="67.5" customHeight="1" hidden="1">
      <c r="A5" s="289"/>
      <c r="B5" s="290"/>
      <c r="C5" s="290"/>
      <c r="D5" s="290"/>
      <c r="E5" s="290"/>
      <c r="F5" s="291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1"/>
      <c r="AA5" s="289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1"/>
      <c r="AO5" s="289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1"/>
      <c r="BC5" s="289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1"/>
      <c r="BQ5" s="277" t="s">
        <v>199</v>
      </c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2"/>
      <c r="CE5" s="277" t="s">
        <v>201</v>
      </c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2"/>
      <c r="CU5" s="296" t="s">
        <v>19</v>
      </c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7"/>
    </row>
    <row r="6" spans="1:124" s="3" customFormat="1" ht="37.5" customHeight="1" hidden="1">
      <c r="A6" s="292"/>
      <c r="B6" s="293"/>
      <c r="C6" s="293"/>
      <c r="D6" s="293"/>
      <c r="E6" s="293"/>
      <c r="F6" s="294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4"/>
      <c r="AA6" s="292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4"/>
      <c r="AO6" s="292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4"/>
      <c r="BC6" s="292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4"/>
      <c r="BQ6" s="243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5"/>
      <c r="CE6" s="243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5"/>
      <c r="CU6" s="278" t="s">
        <v>2</v>
      </c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80"/>
      <c r="DH6" s="278" t="s">
        <v>34</v>
      </c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80"/>
    </row>
    <row r="7" spans="1:124" s="6" customFormat="1" ht="12.75" hidden="1">
      <c r="A7" s="272">
        <v>1</v>
      </c>
      <c r="B7" s="273"/>
      <c r="C7" s="273"/>
      <c r="D7" s="273"/>
      <c r="E7" s="273"/>
      <c r="F7" s="274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4"/>
      <c r="AA7" s="272">
        <v>3</v>
      </c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4"/>
      <c r="AO7" s="272">
        <v>4</v>
      </c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2">
        <v>5</v>
      </c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4"/>
      <c r="BQ7" s="272">
        <v>6</v>
      </c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4"/>
      <c r="CE7" s="272">
        <v>7</v>
      </c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4"/>
      <c r="CU7" s="272">
        <v>8</v>
      </c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4"/>
      <c r="DH7" s="272">
        <v>9</v>
      </c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4"/>
    </row>
    <row r="8" spans="1:124" s="5" customFormat="1" ht="40.5" customHeight="1" hidden="1">
      <c r="A8" s="298" t="s">
        <v>7</v>
      </c>
      <c r="B8" s="299"/>
      <c r="C8" s="299"/>
      <c r="D8" s="299"/>
      <c r="E8" s="299"/>
      <c r="F8" s="300"/>
      <c r="G8" s="257" t="s">
        <v>67</v>
      </c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8"/>
      <c r="AA8" s="253" t="s">
        <v>1</v>
      </c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5"/>
      <c r="AO8" s="253" t="s">
        <v>1</v>
      </c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18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7"/>
      <c r="BQ8" s="218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7"/>
      <c r="CE8" s="218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7"/>
      <c r="CU8" s="218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7"/>
      <c r="DH8" s="253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5"/>
    </row>
    <row r="9" spans="1:124" s="5" customFormat="1" ht="16.5" customHeight="1" hidden="1">
      <c r="A9" s="298" t="s">
        <v>23</v>
      </c>
      <c r="B9" s="299"/>
      <c r="C9" s="299"/>
      <c r="D9" s="299"/>
      <c r="E9" s="299"/>
      <c r="F9" s="300"/>
      <c r="G9" s="257" t="s">
        <v>39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8"/>
      <c r="AA9" s="253" t="s">
        <v>1</v>
      </c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5"/>
      <c r="AO9" s="253" t="s">
        <v>1</v>
      </c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3" t="s">
        <v>1</v>
      </c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5"/>
      <c r="BQ9" s="218" t="s">
        <v>1</v>
      </c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7"/>
      <c r="CE9" s="218" t="s">
        <v>1</v>
      </c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7"/>
      <c r="CU9" s="218" t="s">
        <v>1</v>
      </c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7"/>
      <c r="DH9" s="253" t="s">
        <v>1</v>
      </c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5"/>
    </row>
    <row r="10" spans="1:124" s="5" customFormat="1" ht="16.5" customHeight="1" hidden="1">
      <c r="A10" s="301"/>
      <c r="B10" s="302"/>
      <c r="C10" s="302"/>
      <c r="D10" s="302"/>
      <c r="E10" s="302"/>
      <c r="F10" s="303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7"/>
      <c r="AA10" s="21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8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8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7"/>
      <c r="BQ10" s="218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7"/>
      <c r="CE10" s="218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7"/>
      <c r="CU10" s="218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7"/>
      <c r="DH10" s="253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5"/>
    </row>
    <row r="11" spans="1:124" s="5" customFormat="1" ht="40.5" customHeight="1" hidden="1">
      <c r="A11" s="298" t="s">
        <v>8</v>
      </c>
      <c r="B11" s="299"/>
      <c r="C11" s="299"/>
      <c r="D11" s="299"/>
      <c r="E11" s="299"/>
      <c r="F11" s="300"/>
      <c r="G11" s="257" t="s">
        <v>68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8"/>
      <c r="AA11" s="253" t="s">
        <v>1</v>
      </c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5"/>
      <c r="AO11" s="253" t="s">
        <v>1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18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7"/>
      <c r="BQ11" s="218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7"/>
      <c r="CE11" s="218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7"/>
      <c r="CU11" s="218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7"/>
      <c r="DH11" s="253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5"/>
    </row>
    <row r="12" spans="1:124" s="5" customFormat="1" ht="16.5" customHeight="1" hidden="1">
      <c r="A12" s="298" t="s">
        <v>26</v>
      </c>
      <c r="B12" s="299"/>
      <c r="C12" s="299"/>
      <c r="D12" s="299"/>
      <c r="E12" s="299"/>
      <c r="F12" s="300"/>
      <c r="G12" s="257" t="s">
        <v>39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8"/>
      <c r="AA12" s="253" t="s">
        <v>1</v>
      </c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5"/>
      <c r="AO12" s="253" t="s">
        <v>1</v>
      </c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3" t="s">
        <v>1</v>
      </c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5"/>
      <c r="BQ12" s="218" t="s">
        <v>1</v>
      </c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7"/>
      <c r="CE12" s="218" t="s">
        <v>1</v>
      </c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7"/>
      <c r="CU12" s="218" t="s">
        <v>1</v>
      </c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7"/>
      <c r="DH12" s="253" t="s">
        <v>1</v>
      </c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5"/>
    </row>
    <row r="13" spans="1:124" s="5" customFormat="1" ht="16.5" customHeight="1" hidden="1">
      <c r="A13" s="301"/>
      <c r="B13" s="302"/>
      <c r="C13" s="302"/>
      <c r="D13" s="302"/>
      <c r="E13" s="302"/>
      <c r="F13" s="303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7"/>
      <c r="AA13" s="218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8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8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7"/>
      <c r="BQ13" s="218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7"/>
      <c r="CE13" s="218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7"/>
      <c r="CU13" s="218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7"/>
      <c r="DH13" s="253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5"/>
    </row>
    <row r="14" spans="1:124" s="5" customFormat="1" ht="16.5" customHeight="1" hidden="1">
      <c r="A14" s="295" t="s">
        <v>18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1"/>
      <c r="BC14" s="218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7"/>
      <c r="BQ14" s="218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7"/>
      <c r="CE14" s="218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7"/>
      <c r="CU14" s="218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7"/>
      <c r="DH14" s="218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7"/>
    </row>
    <row r="15" ht="15" hidden="1"/>
    <row r="16" s="4" customFormat="1" ht="15">
      <c r="A16" s="4" t="s">
        <v>69</v>
      </c>
    </row>
    <row r="17" s="4" customFormat="1" ht="12.75" customHeight="1"/>
    <row r="18" spans="1:124" s="3" customFormat="1" ht="12" customHeight="1">
      <c r="A18" s="286" t="s">
        <v>3</v>
      </c>
      <c r="B18" s="287"/>
      <c r="C18" s="287"/>
      <c r="D18" s="287"/>
      <c r="E18" s="287"/>
      <c r="F18" s="288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8"/>
      <c r="AB18" s="286" t="s">
        <v>70</v>
      </c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8"/>
      <c r="AP18" s="286" t="s">
        <v>71</v>
      </c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6" t="s">
        <v>72</v>
      </c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8"/>
      <c r="BQ18" s="278" t="s">
        <v>0</v>
      </c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9"/>
    </row>
    <row r="19" spans="1:124" s="3" customFormat="1" ht="68.25" customHeight="1">
      <c r="A19" s="289"/>
      <c r="B19" s="290"/>
      <c r="C19" s="290"/>
      <c r="D19" s="290"/>
      <c r="E19" s="290"/>
      <c r="F19" s="291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1"/>
      <c r="AB19" s="289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1"/>
      <c r="AP19" s="289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89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1"/>
      <c r="BQ19" s="277" t="s">
        <v>199</v>
      </c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2"/>
      <c r="CE19" s="277" t="s">
        <v>201</v>
      </c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2"/>
      <c r="CU19" s="296" t="s">
        <v>19</v>
      </c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7"/>
    </row>
    <row r="20" spans="1:124" s="3" customFormat="1" ht="30.75" customHeight="1">
      <c r="A20" s="292"/>
      <c r="B20" s="293"/>
      <c r="C20" s="293"/>
      <c r="D20" s="293"/>
      <c r="E20" s="293"/>
      <c r="F20" s="294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4"/>
      <c r="AB20" s="292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4"/>
      <c r="AP20" s="292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2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4"/>
      <c r="BQ20" s="243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5"/>
      <c r="CE20" s="243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5"/>
      <c r="CU20" s="278" t="s">
        <v>2</v>
      </c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80"/>
      <c r="DH20" s="278" t="s">
        <v>34</v>
      </c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80"/>
    </row>
    <row r="21" spans="1:124" s="6" customFormat="1" ht="12.75">
      <c r="A21" s="272">
        <v>1</v>
      </c>
      <c r="B21" s="273"/>
      <c r="C21" s="273"/>
      <c r="D21" s="273"/>
      <c r="E21" s="273"/>
      <c r="F21" s="274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4"/>
      <c r="AB21" s="272">
        <v>3</v>
      </c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4"/>
      <c r="AP21" s="272">
        <v>4</v>
      </c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2">
        <v>5</v>
      </c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4"/>
      <c r="BQ21" s="272">
        <v>6</v>
      </c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4"/>
      <c r="CE21" s="272">
        <v>7</v>
      </c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4"/>
      <c r="CU21" s="272">
        <v>8</v>
      </c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4"/>
      <c r="DH21" s="272">
        <v>9</v>
      </c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  <c r="DT21" s="274"/>
    </row>
    <row r="22" spans="1:124" s="5" customFormat="1" ht="52.5" customHeight="1">
      <c r="A22" s="219" t="s">
        <v>7</v>
      </c>
      <c r="B22" s="220"/>
      <c r="C22" s="220"/>
      <c r="D22" s="220"/>
      <c r="E22" s="220"/>
      <c r="F22" s="221"/>
      <c r="G22" s="257" t="s">
        <v>75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8"/>
      <c r="AB22" s="253" t="s">
        <v>1</v>
      </c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5"/>
      <c r="AP22" s="253" t="s">
        <v>1</v>
      </c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18">
        <f>BD26+BD27</f>
        <v>773000</v>
      </c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7"/>
      <c r="BQ22" s="218">
        <f>BQ26+BQ27</f>
        <v>773000</v>
      </c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7"/>
      <c r="CE22" s="218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7"/>
      <c r="CU22" s="218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7"/>
      <c r="DH22" s="218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7"/>
    </row>
    <row r="23" spans="1:124" s="5" customFormat="1" ht="26.25" customHeight="1" hidden="1">
      <c r="A23" s="219" t="s">
        <v>23</v>
      </c>
      <c r="B23" s="220"/>
      <c r="C23" s="220"/>
      <c r="D23" s="220"/>
      <c r="E23" s="220"/>
      <c r="F23" s="221"/>
      <c r="G23" s="257" t="s">
        <v>76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8"/>
      <c r="AB23" s="218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7"/>
      <c r="AP23" s="218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8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7"/>
      <c r="BQ23" s="218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7"/>
      <c r="CE23" s="218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7"/>
      <c r="CU23" s="218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7"/>
      <c r="DH23" s="218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7"/>
    </row>
    <row r="24" spans="1:124" s="5" customFormat="1" ht="19.5" customHeight="1" hidden="1">
      <c r="A24" s="219" t="s">
        <v>24</v>
      </c>
      <c r="B24" s="220"/>
      <c r="C24" s="220"/>
      <c r="D24" s="220"/>
      <c r="E24" s="220"/>
      <c r="F24" s="221"/>
      <c r="G24" s="316" t="s">
        <v>204</v>
      </c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7"/>
      <c r="AB24" s="218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7"/>
      <c r="AP24" s="218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8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7"/>
      <c r="BQ24" s="218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7"/>
      <c r="CE24" s="218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7"/>
      <c r="CU24" s="218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7"/>
      <c r="DH24" s="218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7"/>
    </row>
    <row r="25" spans="1:124" s="5" customFormat="1" ht="40.5" customHeight="1" hidden="1">
      <c r="A25" s="219" t="s">
        <v>25</v>
      </c>
      <c r="B25" s="220"/>
      <c r="C25" s="220"/>
      <c r="D25" s="220"/>
      <c r="E25" s="220"/>
      <c r="F25" s="221"/>
      <c r="G25" s="257" t="s">
        <v>74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8"/>
      <c r="AB25" s="218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7"/>
      <c r="AP25" s="218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8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7"/>
      <c r="BQ25" s="218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7"/>
      <c r="CE25" s="218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7"/>
      <c r="CU25" s="218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7"/>
      <c r="DH25" s="218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7"/>
    </row>
    <row r="26" spans="1:124" s="5" customFormat="1" ht="84" customHeight="1">
      <c r="A26" s="219" t="s">
        <v>24</v>
      </c>
      <c r="B26" s="220"/>
      <c r="C26" s="220"/>
      <c r="D26" s="220"/>
      <c r="E26" s="220"/>
      <c r="F26" s="221"/>
      <c r="G26" s="257" t="s">
        <v>310</v>
      </c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8"/>
      <c r="AB26" s="218">
        <v>11</v>
      </c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7"/>
      <c r="AP26" s="218">
        <v>64420</v>
      </c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8">
        <f>AB26*AP26</f>
        <v>708620</v>
      </c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7"/>
      <c r="BQ26" s="218">
        <v>708620</v>
      </c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7"/>
      <c r="CE26" s="218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7"/>
      <c r="CU26" s="218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7"/>
      <c r="DH26" s="218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7"/>
    </row>
    <row r="27" spans="1:124" s="5" customFormat="1" ht="84" customHeight="1">
      <c r="A27" s="219" t="s">
        <v>25</v>
      </c>
      <c r="B27" s="220"/>
      <c r="C27" s="220"/>
      <c r="D27" s="220"/>
      <c r="E27" s="220"/>
      <c r="F27" s="221"/>
      <c r="G27" s="257" t="s">
        <v>310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8"/>
      <c r="AB27" s="218">
        <v>1</v>
      </c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7"/>
      <c r="AP27" s="218">
        <v>64380</v>
      </c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8">
        <f>AB27*AP27</f>
        <v>64380</v>
      </c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7"/>
      <c r="BQ27" s="218">
        <v>64380</v>
      </c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7"/>
      <c r="CE27" s="218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7"/>
      <c r="CU27" s="218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7"/>
      <c r="DH27" s="218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7"/>
    </row>
    <row r="28" spans="1:124" s="5" customFormat="1" ht="16.5" customHeight="1">
      <c r="A28" s="283"/>
      <c r="B28" s="284"/>
      <c r="C28" s="284"/>
      <c r="D28" s="284"/>
      <c r="E28" s="284"/>
      <c r="F28" s="285"/>
      <c r="G28" s="257" t="s">
        <v>77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8"/>
      <c r="AB28" s="218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7"/>
      <c r="AP28" s="218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8">
        <f>BD29</f>
        <v>20000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7"/>
      <c r="BQ28" s="218">
        <f>BQ29</f>
        <v>20000</v>
      </c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7"/>
      <c r="CE28" s="218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7"/>
      <c r="CU28" s="218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7"/>
      <c r="DH28" s="218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7"/>
    </row>
    <row r="29" spans="1:124" s="5" customFormat="1" ht="16.5" customHeight="1">
      <c r="A29" s="283"/>
      <c r="B29" s="284"/>
      <c r="C29" s="284"/>
      <c r="D29" s="284"/>
      <c r="E29" s="284"/>
      <c r="F29" s="285"/>
      <c r="G29" s="316" t="s">
        <v>292</v>
      </c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7"/>
      <c r="AB29" s="218">
        <v>20</v>
      </c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7"/>
      <c r="AP29" s="218">
        <v>1000</v>
      </c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8">
        <f>AB29*AP29</f>
        <v>20000</v>
      </c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7"/>
      <c r="BQ29" s="218">
        <v>20000</v>
      </c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7"/>
      <c r="CE29" s="218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7"/>
      <c r="CU29" s="218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7"/>
      <c r="DH29" s="218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7"/>
    </row>
    <row r="30" spans="1:124" s="5" customFormat="1" ht="40.5" customHeight="1" hidden="1">
      <c r="A30" s="219" t="s">
        <v>8</v>
      </c>
      <c r="B30" s="220"/>
      <c r="C30" s="220"/>
      <c r="D30" s="220"/>
      <c r="E30" s="220"/>
      <c r="F30" s="221"/>
      <c r="G30" s="257" t="s">
        <v>78</v>
      </c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8"/>
      <c r="AB30" s="253" t="s">
        <v>1</v>
      </c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5"/>
      <c r="AP30" s="253" t="s">
        <v>1</v>
      </c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18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7"/>
      <c r="BQ30" s="218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7"/>
      <c r="CE30" s="218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7"/>
      <c r="CU30" s="218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7"/>
      <c r="DH30" s="218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7"/>
    </row>
    <row r="31" spans="1:124" s="5" customFormat="1" ht="66.75" customHeight="1" hidden="1">
      <c r="A31" s="219" t="s">
        <v>26</v>
      </c>
      <c r="B31" s="220"/>
      <c r="C31" s="220"/>
      <c r="D31" s="220"/>
      <c r="E31" s="220"/>
      <c r="F31" s="221"/>
      <c r="G31" s="257" t="s">
        <v>79</v>
      </c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8"/>
      <c r="AB31" s="218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7"/>
      <c r="AP31" s="218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8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7"/>
      <c r="BQ31" s="218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7"/>
      <c r="CE31" s="218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7"/>
      <c r="CU31" s="218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7"/>
      <c r="DH31" s="218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7"/>
    </row>
    <row r="32" spans="1:124" s="5" customFormat="1" ht="16.5" customHeight="1" hidden="1">
      <c r="A32" s="219" t="s">
        <v>27</v>
      </c>
      <c r="B32" s="220"/>
      <c r="C32" s="220"/>
      <c r="D32" s="220"/>
      <c r="E32" s="220"/>
      <c r="F32" s="221"/>
      <c r="G32" s="257" t="s">
        <v>80</v>
      </c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8"/>
      <c r="AB32" s="218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7"/>
      <c r="AP32" s="218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8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7"/>
      <c r="BQ32" s="218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7"/>
      <c r="CE32" s="218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7"/>
      <c r="CU32" s="218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7"/>
      <c r="DH32" s="218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7"/>
    </row>
    <row r="33" spans="1:124" s="5" customFormat="1" ht="16.5" customHeight="1" hidden="1">
      <c r="A33" s="283"/>
      <c r="B33" s="284"/>
      <c r="C33" s="284"/>
      <c r="D33" s="284"/>
      <c r="E33" s="284"/>
      <c r="F33" s="285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7"/>
      <c r="AB33" s="218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7"/>
      <c r="AP33" s="218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8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7"/>
      <c r="BQ33" s="218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7"/>
      <c r="CE33" s="218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7"/>
      <c r="CU33" s="218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7"/>
      <c r="DH33" s="218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7"/>
    </row>
    <row r="34" spans="1:124" s="5" customFormat="1" ht="26.25" customHeight="1" hidden="1">
      <c r="A34" s="219" t="s">
        <v>9</v>
      </c>
      <c r="B34" s="220"/>
      <c r="C34" s="220"/>
      <c r="D34" s="220"/>
      <c r="E34" s="220"/>
      <c r="F34" s="221"/>
      <c r="G34" s="257" t="s">
        <v>81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8"/>
      <c r="AB34" s="253" t="s">
        <v>1</v>
      </c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5"/>
      <c r="AP34" s="253" t="s">
        <v>1</v>
      </c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18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7"/>
      <c r="BQ34" s="218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7"/>
      <c r="CE34" s="218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7"/>
      <c r="CU34" s="218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7"/>
      <c r="DH34" s="218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7"/>
    </row>
    <row r="35" spans="1:124" s="5" customFormat="1" ht="78.75" customHeight="1" hidden="1">
      <c r="A35" s="219" t="s">
        <v>12</v>
      </c>
      <c r="B35" s="220"/>
      <c r="C35" s="220"/>
      <c r="D35" s="220"/>
      <c r="E35" s="220"/>
      <c r="F35" s="221"/>
      <c r="G35" s="257" t="s">
        <v>82</v>
      </c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8"/>
      <c r="AB35" s="218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7"/>
      <c r="AP35" s="218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8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218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7"/>
      <c r="CE35" s="218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7"/>
      <c r="CU35" s="218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7"/>
      <c r="DH35" s="218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7"/>
    </row>
    <row r="36" spans="1:124" s="5" customFormat="1" ht="78.75" customHeight="1" hidden="1">
      <c r="A36" s="219" t="s">
        <v>13</v>
      </c>
      <c r="B36" s="220"/>
      <c r="C36" s="220"/>
      <c r="D36" s="220"/>
      <c r="E36" s="220"/>
      <c r="F36" s="221"/>
      <c r="G36" s="257" t="s">
        <v>83</v>
      </c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8"/>
      <c r="AB36" s="218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7"/>
      <c r="AP36" s="218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8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218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7"/>
      <c r="CE36" s="218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7"/>
      <c r="CU36" s="218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7"/>
      <c r="DH36" s="218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7"/>
    </row>
    <row r="37" spans="1:124" s="5" customFormat="1" ht="16.5" customHeight="1" hidden="1">
      <c r="A37" s="283"/>
      <c r="B37" s="284"/>
      <c r="C37" s="284"/>
      <c r="D37" s="284"/>
      <c r="E37" s="284"/>
      <c r="F37" s="285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7"/>
      <c r="AB37" s="218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7"/>
      <c r="AP37" s="218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8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218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7"/>
      <c r="CE37" s="218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7"/>
      <c r="CU37" s="218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7"/>
      <c r="DH37" s="218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7"/>
    </row>
    <row r="38" spans="1:124" s="5" customFormat="1" ht="66.75" customHeight="1" hidden="1">
      <c r="A38" s="219" t="s">
        <v>10</v>
      </c>
      <c r="B38" s="220"/>
      <c r="C38" s="220"/>
      <c r="D38" s="220"/>
      <c r="E38" s="220"/>
      <c r="F38" s="221"/>
      <c r="G38" s="257" t="s">
        <v>84</v>
      </c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8"/>
      <c r="AB38" s="253" t="s">
        <v>1</v>
      </c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5"/>
      <c r="AP38" s="253" t="s">
        <v>1</v>
      </c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18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218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7"/>
      <c r="CE38" s="218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7"/>
      <c r="CU38" s="218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7"/>
      <c r="DH38" s="218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7"/>
    </row>
    <row r="39" spans="1:124" s="5" customFormat="1" ht="16.5" customHeight="1" hidden="1">
      <c r="A39" s="219" t="s">
        <v>37</v>
      </c>
      <c r="B39" s="220"/>
      <c r="C39" s="220"/>
      <c r="D39" s="220"/>
      <c r="E39" s="220"/>
      <c r="F39" s="221"/>
      <c r="G39" s="257" t="s">
        <v>85</v>
      </c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8"/>
      <c r="AB39" s="253" t="s">
        <v>1</v>
      </c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5"/>
      <c r="AP39" s="253" t="s">
        <v>1</v>
      </c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3" t="s">
        <v>1</v>
      </c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5"/>
      <c r="BQ39" s="218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7"/>
      <c r="CE39" s="218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7"/>
      <c r="CU39" s="218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7"/>
      <c r="DH39" s="218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7"/>
    </row>
    <row r="40" spans="1:124" s="5" customFormat="1" ht="16.5" customHeight="1" hidden="1">
      <c r="A40" s="283"/>
      <c r="B40" s="284"/>
      <c r="C40" s="284"/>
      <c r="D40" s="284"/>
      <c r="E40" s="284"/>
      <c r="F40" s="285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7"/>
      <c r="AB40" s="218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7"/>
      <c r="AP40" s="218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8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218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7"/>
      <c r="CE40" s="218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7"/>
      <c r="CU40" s="218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7"/>
      <c r="DH40" s="218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7"/>
    </row>
    <row r="41" spans="1:124" s="5" customFormat="1" ht="26.25" customHeight="1" hidden="1">
      <c r="A41" s="219" t="s">
        <v>11</v>
      </c>
      <c r="B41" s="220"/>
      <c r="C41" s="220"/>
      <c r="D41" s="220"/>
      <c r="E41" s="220"/>
      <c r="F41" s="221"/>
      <c r="G41" s="257" t="s">
        <v>87</v>
      </c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8"/>
      <c r="AB41" s="253" t="s">
        <v>1</v>
      </c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5"/>
      <c r="AP41" s="253" t="s">
        <v>1</v>
      </c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18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7"/>
      <c r="BQ41" s="218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7"/>
      <c r="CE41" s="218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7"/>
      <c r="CU41" s="218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7"/>
      <c r="DH41" s="218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7"/>
    </row>
    <row r="42" spans="1:124" s="5" customFormat="1" ht="16.5" customHeight="1" hidden="1">
      <c r="A42" s="219" t="s">
        <v>86</v>
      </c>
      <c r="B42" s="220"/>
      <c r="C42" s="220"/>
      <c r="D42" s="220"/>
      <c r="E42" s="220"/>
      <c r="F42" s="221"/>
      <c r="G42" s="257" t="s">
        <v>85</v>
      </c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8"/>
      <c r="AB42" s="253" t="s">
        <v>1</v>
      </c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5"/>
      <c r="AP42" s="253" t="s">
        <v>1</v>
      </c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3" t="s">
        <v>1</v>
      </c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5"/>
      <c r="BQ42" s="218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7"/>
      <c r="CE42" s="218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7"/>
      <c r="CU42" s="218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7"/>
      <c r="DH42" s="218"/>
      <c r="DI42" s="216"/>
      <c r="DJ42" s="216"/>
      <c r="DK42" s="216"/>
      <c r="DL42" s="216"/>
      <c r="DM42" s="216"/>
      <c r="DN42" s="216"/>
      <c r="DO42" s="216"/>
      <c r="DP42" s="216"/>
      <c r="DQ42" s="216"/>
      <c r="DR42" s="216"/>
      <c r="DS42" s="216"/>
      <c r="DT42" s="217"/>
    </row>
    <row r="43" spans="1:124" s="5" customFormat="1" ht="16.5" customHeight="1" hidden="1">
      <c r="A43" s="283"/>
      <c r="B43" s="284"/>
      <c r="C43" s="284"/>
      <c r="D43" s="284"/>
      <c r="E43" s="284"/>
      <c r="F43" s="285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7"/>
      <c r="AB43" s="218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7"/>
      <c r="AP43" s="218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8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7"/>
      <c r="BQ43" s="218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7"/>
      <c r="CE43" s="218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7"/>
      <c r="CU43" s="218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7"/>
      <c r="DH43" s="218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7"/>
    </row>
    <row r="44" spans="1:124" s="5" customFormat="1" ht="16.5" customHeight="1" hidden="1">
      <c r="A44" s="283"/>
      <c r="B44" s="284"/>
      <c r="C44" s="284"/>
      <c r="D44" s="284"/>
      <c r="E44" s="284"/>
      <c r="F44" s="285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7"/>
      <c r="AB44" s="253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5"/>
      <c r="AP44" s="253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18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7"/>
      <c r="BQ44" s="218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7"/>
      <c r="CE44" s="218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7"/>
      <c r="CU44" s="218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7"/>
      <c r="DH44" s="218"/>
      <c r="DI44" s="216"/>
      <c r="DJ44" s="216"/>
      <c r="DK44" s="216"/>
      <c r="DL44" s="216"/>
      <c r="DM44" s="216"/>
      <c r="DN44" s="216"/>
      <c r="DO44" s="216"/>
      <c r="DP44" s="216"/>
      <c r="DQ44" s="216"/>
      <c r="DR44" s="216"/>
      <c r="DS44" s="216"/>
      <c r="DT44" s="217"/>
    </row>
    <row r="45" spans="1:124" s="5" customFormat="1" ht="21" customHeight="1">
      <c r="A45" s="282" t="s">
        <v>18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4"/>
      <c r="BD45" s="318">
        <f>BD26+BD27+BD29</f>
        <v>793000</v>
      </c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20"/>
      <c r="BQ45" s="218">
        <f>BQ26+BQ27+BQ29</f>
        <v>793000</v>
      </c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7"/>
      <c r="CE45" s="218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7"/>
      <c r="CU45" s="218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7"/>
      <c r="DH45" s="218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7"/>
    </row>
  </sheetData>
  <sheetProtection/>
  <mergeCells count="313">
    <mergeCell ref="CE27:CT27"/>
    <mergeCell ref="CU27:DG27"/>
    <mergeCell ref="DH27:DT27"/>
    <mergeCell ref="A27:F27"/>
    <mergeCell ref="G27:AA27"/>
    <mergeCell ref="AB27:AO27"/>
    <mergeCell ref="AP27:BC27"/>
    <mergeCell ref="BD27:BP27"/>
    <mergeCell ref="BQ27:CD27"/>
    <mergeCell ref="CU43:DG43"/>
    <mergeCell ref="CE44:CT44"/>
    <mergeCell ref="A14:BB14"/>
    <mergeCell ref="A45:BC45"/>
    <mergeCell ref="CU45:DG45"/>
    <mergeCell ref="DH45:DT45"/>
    <mergeCell ref="CU44:DG44"/>
    <mergeCell ref="DH44:DT44"/>
    <mergeCell ref="BD45:BP45"/>
    <mergeCell ref="BQ45:CD45"/>
    <mergeCell ref="CE45:CT45"/>
    <mergeCell ref="A44:F44"/>
    <mergeCell ref="G44:AA44"/>
    <mergeCell ref="AB44:AO44"/>
    <mergeCell ref="AP44:BC44"/>
    <mergeCell ref="BD44:BP44"/>
    <mergeCell ref="BQ44:CD44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DH43:DT43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A41:F41"/>
    <mergeCell ref="G41:AA41"/>
    <mergeCell ref="AB41:AO41"/>
    <mergeCell ref="AP41:BC41"/>
    <mergeCell ref="BD41:BP41"/>
    <mergeCell ref="BQ41:CD41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A37:F37"/>
    <mergeCell ref="G37:AA37"/>
    <mergeCell ref="AB37:AO37"/>
    <mergeCell ref="AP37:BC37"/>
    <mergeCell ref="BD37:BP37"/>
    <mergeCell ref="BQ37:CD37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A33:F33"/>
    <mergeCell ref="G33:AA33"/>
    <mergeCell ref="AB33:AO33"/>
    <mergeCell ref="AP33:BC33"/>
    <mergeCell ref="BD33:BP33"/>
    <mergeCell ref="BQ33:CD33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A29:F29"/>
    <mergeCell ref="G29:AA29"/>
    <mergeCell ref="AB29:AO29"/>
    <mergeCell ref="AP29:BC29"/>
    <mergeCell ref="BD29:BP29"/>
    <mergeCell ref="BQ29:CD29"/>
    <mergeCell ref="DH26:DT26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A24:F24"/>
    <mergeCell ref="G24:AA24"/>
    <mergeCell ref="AB24:AO24"/>
    <mergeCell ref="AP24:BC24"/>
    <mergeCell ref="BD24:BP24"/>
    <mergeCell ref="BQ24:CD24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G13:Z13"/>
    <mergeCell ref="AA13:AN13"/>
    <mergeCell ref="AO13:BB13"/>
    <mergeCell ref="A12:F12"/>
    <mergeCell ref="G12:Z12"/>
    <mergeCell ref="AA12:AN12"/>
    <mergeCell ref="AO12:BB12"/>
    <mergeCell ref="BC13:BP13"/>
    <mergeCell ref="BQ13:CD13"/>
    <mergeCell ref="CE13:CT13"/>
    <mergeCell ref="CE11:CT11"/>
    <mergeCell ref="A10:F10"/>
    <mergeCell ref="G10:Z10"/>
    <mergeCell ref="AA10:AN10"/>
    <mergeCell ref="AO10:BB10"/>
    <mergeCell ref="A11:F11"/>
    <mergeCell ref="A13:F13"/>
    <mergeCell ref="CU10:DG10"/>
    <mergeCell ref="CE9:CT9"/>
    <mergeCell ref="CE8:CT8"/>
    <mergeCell ref="CE10:CT10"/>
    <mergeCell ref="AA8:AN8"/>
    <mergeCell ref="A9:F9"/>
    <mergeCell ref="G9:Z9"/>
    <mergeCell ref="AA9:AN9"/>
    <mergeCell ref="AO9:BB9"/>
    <mergeCell ref="BC10:BP10"/>
    <mergeCell ref="CE19:CT20"/>
    <mergeCell ref="AO4:BB6"/>
    <mergeCell ref="AA4:AN6"/>
    <mergeCell ref="G4:Z6"/>
    <mergeCell ref="BC9:BP9"/>
    <mergeCell ref="BQ9:CD9"/>
    <mergeCell ref="BQ10:CD10"/>
    <mergeCell ref="G11:Z11"/>
    <mergeCell ref="AA11:AN11"/>
    <mergeCell ref="AO11:BB11"/>
    <mergeCell ref="BC4:BP6"/>
    <mergeCell ref="AO8:BB8"/>
    <mergeCell ref="A4:F6"/>
    <mergeCell ref="CU5:DT5"/>
    <mergeCell ref="CU19:DT19"/>
    <mergeCell ref="BQ4:DT4"/>
    <mergeCell ref="BQ5:CD6"/>
    <mergeCell ref="CE5:CT6"/>
    <mergeCell ref="BQ18:DT18"/>
    <mergeCell ref="BQ19:C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2022-12-29T08:02:54Z</cp:lastPrinted>
  <dcterms:created xsi:type="dcterms:W3CDTF">2010-11-26T07:12:57Z</dcterms:created>
  <dcterms:modified xsi:type="dcterms:W3CDTF">2023-01-24T20:42:29Z</dcterms:modified>
  <cp:category/>
  <cp:version/>
  <cp:contentType/>
  <cp:contentStatus/>
</cp:coreProperties>
</file>